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<sst xmlns="http://schemas.openxmlformats.org/spreadsheetml/2006/main" count="119" uniqueCount="62">
  <si>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 xml:space="preserve">Наименование
потребителей
</t>
  </si>
  <si>
    <t>март</t>
  </si>
  <si>
    <t>май</t>
  </si>
  <si>
    <t>июнь</t>
  </si>
  <si>
    <t>июль</t>
  </si>
  <si>
    <t xml:space="preserve"> тыс. руб.</t>
  </si>
  <si>
    <t>куб м</t>
  </si>
  <si>
    <t>куб. м</t>
  </si>
  <si>
    <t xml:space="preserve">                                            в том  числе по месяцам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</si>
  <si>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</si>
  <si>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</si>
  <si>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</si>
  <si>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</si>
  <si>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</si>
  <si>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</si>
  <si>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</si>
  <si>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</si>
  <si>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</si>
  <si>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</si>
  <si>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</si>
  <si>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. руб.</t>
  </si>
  <si>
    <t>ММБУК ММР "МКИО"</t>
  </si>
  <si>
    <t>МКУ "УХО Администрации Михайловского 
муниципального района"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</si>
  <si>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</si>
  <si>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</si>
  <si>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</si>
  <si>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</si>
  <si>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</si>
  <si>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 xml:space="preserve"> МКОУ СОШ с. Первомайское</t>
  </si>
  <si>
    <t>МКОУ СОШ с. Ширяевка</t>
  </si>
  <si>
    <t>МКОУ ООШ с. Васильевка</t>
  </si>
  <si>
    <t>МКОУ НОШ с. Степное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</si>
  <si>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</si>
  <si>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</si>
  <si>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</si>
  <si>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</si>
  <si>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</si>
  <si>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</si>
  <si>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</si>
  <si>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</si>
  <si>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</si>
  <si>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</si>
  <si>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</si>
  <si>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</si>
  <si>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</si>
  <si>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</si>
  <si>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МДОБУ "Березка"</t>
  </si>
  <si>
    <t>МДОБУ "Журавлик" с.Ивановка</t>
  </si>
  <si>
    <t xml:space="preserve">МДОБУ "Журавлик" с. Горное </t>
  </si>
  <si>
    <t>МОБУ ДОД ЦДТ с. Михайловка</t>
  </si>
  <si>
    <t>МОБУ ДОД ДЮСШ с.Михайловка</t>
  </si>
  <si>
    <t>Всего по учреждениям</t>
  </si>
  <si>
    <t>МКОУ "МСО ОУ" (д/с с.Ляличи)</t>
  </si>
  <si>
    <t>Приложение 5
к постановлению администрации  
Михайловского муниципального района
"_____"___________2014 г. №___</t>
  </si>
  <si>
    <t>Лимиты бюджетных средств на  водопотребление  в 2015  году для 
учреждений, финансируемых из средств  местного бюджета</t>
  </si>
  <si>
    <t>Лимит на
2015 год</t>
  </si>
  <si>
    <t xml:space="preserve">Тарифы: ООО "Водоканал Михайловский" -1 полугодие -25,92 руб/кум.м, 2 полугодие - 26,47 руб/куб.м; </t>
  </si>
  <si>
    <t xml:space="preserve"> КГУП "Примтеплоэнерго" для потребителей Новошахтинского ГП 1 полугодие - 26,04 руб./куб.м, 2 полугодие - 27,60 руб./куб.м  </t>
  </si>
  <si>
    <t xml:space="preserve"> КГУП "Примтеплоэнерго" для потребителей Ивановского СП 1 полугодие - 30,83 руб./куб.м, 2 полугодие - 32,68 руб./куб.м  </t>
  </si>
  <si>
    <t xml:space="preserve">  ООО "Союз-К" 1 полуг-21,39 руб./куб.м, 2 полуг-22,67 руб/куб.м.</t>
  </si>
  <si>
    <t xml:space="preserve">индекс-дефлятор - 106% </t>
  </si>
  <si>
    <t>МБОУ ДОД "Детская школа искусств" с.Михайловка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</si>
</sst>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29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1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pane xSplit="3" ySplit="10" topLeftCell="D6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T68" sqref="T68"/>
    </sheetView>
  </sheetViews>
  <sheetFormatPr defaultColWidth="9.00390625" defaultRowHeight="12.75"/>
  <cols>
    <col min="1" max="1" width="15.00390625" style="2" customWidth="1"/>
    <col min="2" max="2" width="6.25390625" style="14" customWidth="1"/>
    <col min="3" max="3" width="12.625" style="20" customWidth="1"/>
    <col min="4" max="4" width="9.75390625" style="22" customWidth="1"/>
    <col min="5" max="7" width="9.625" style="22" customWidth="1"/>
    <col min="8" max="8" width="8.75390625" style="22" customWidth="1"/>
    <col min="9" max="11" width="9.875" style="22" customWidth="1"/>
    <col min="12" max="12" width="9.375" style="22" customWidth="1"/>
    <col min="13" max="13" width="8.75390625" style="22" customWidth="1"/>
    <col min="14" max="14" width="9.375" style="22" customWidth="1"/>
    <col min="15" max="15" width="9.25390625" style="22" customWidth="1"/>
    <col min="16" max="16" width="0.875" style="0" customWidth="1"/>
    <col min="17" max="17" width="0.74609375" style="0" customWidth="1"/>
    <col min="18" max="18" width="0.875" style="0" customWidth="1"/>
    <col min="19" max="19" width="6.125" style="0" hidden="1" customWidth="1"/>
  </cols>
  <sheetData>
    <row r="1" spans="1:19" ht="61.5" customHeight="1">
      <c r="A1" s="6"/>
      <c r="B1" s="10"/>
      <c r="C1" s="16"/>
      <c r="D1" s="23"/>
      <c r="E1" s="23"/>
      <c r="F1" s="23"/>
      <c r="G1" s="23"/>
      <c r="H1" s="23"/>
      <c r="I1" s="23"/>
      <c r="J1" s="23"/>
      <c r="K1" s="48" t="s">
        <v>53</v>
      </c>
      <c r="L1" s="48"/>
      <c r="M1" s="48"/>
      <c r="N1" s="48"/>
      <c r="O1" s="48"/>
      <c r="P1" s="48"/>
      <c r="Q1" s="48"/>
      <c r="R1" s="48"/>
      <c r="S1" s="48"/>
    </row>
    <row r="2" spans="1:19" ht="37.5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7"/>
      <c r="B3" s="10"/>
      <c r="C3" s="47" t="s">
        <v>56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6"/>
      <c r="Q3" s="25"/>
      <c r="R3" s="25"/>
      <c r="S3" s="25"/>
    </row>
    <row r="4" spans="1:19" ht="12.75" customHeight="1">
      <c r="A4" s="7"/>
      <c r="B4" s="10"/>
      <c r="C4" s="42" t="s">
        <v>57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4"/>
      <c r="R4" s="24"/>
      <c r="S4" s="24"/>
    </row>
    <row r="5" spans="1:19" ht="12.75" customHeight="1">
      <c r="A5" s="7"/>
      <c r="B5" s="10"/>
      <c r="C5" s="42" t="s">
        <v>58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24"/>
      <c r="R5" s="24"/>
      <c r="S5" s="24"/>
    </row>
    <row r="6" spans="1:19" ht="12.75" customHeight="1">
      <c r="A6" s="7"/>
      <c r="B6" s="10"/>
      <c r="C6" s="42" t="s">
        <v>59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6"/>
      <c r="Q6" s="24"/>
      <c r="R6" s="24"/>
      <c r="S6" s="24"/>
    </row>
    <row r="7" spans="1:19" ht="12.75">
      <c r="A7" s="7"/>
      <c r="B7" s="10"/>
      <c r="C7" s="43" t="s">
        <v>60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8"/>
      <c r="R7" s="8"/>
      <c r="S7" s="8"/>
    </row>
    <row r="8" spans="1:19" ht="12.75">
      <c r="A8" s="7"/>
      <c r="B8" s="1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8"/>
      <c r="R8" s="8"/>
      <c r="S8" s="8"/>
    </row>
    <row r="9" spans="1:18" ht="36" customHeight="1">
      <c r="A9" s="3" t="s">
        <v>0</v>
      </c>
      <c r="B9" s="11" t="s">
        <v>12</v>
      </c>
      <c r="C9" s="32" t="s">
        <v>55</v>
      </c>
      <c r="D9" s="44" t="s">
        <v>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1"/>
      <c r="Q9" s="1"/>
      <c r="R9" s="1"/>
    </row>
    <row r="10" spans="1:15" ht="15.75">
      <c r="A10" s="9"/>
      <c r="B10" s="11"/>
      <c r="C10" s="17"/>
      <c r="D10" s="33" t="s">
        <v>14</v>
      </c>
      <c r="E10" s="33" t="s">
        <v>36</v>
      </c>
      <c r="F10" s="33" t="s">
        <v>1</v>
      </c>
      <c r="G10" s="33" t="s">
        <v>13</v>
      </c>
      <c r="H10" s="33" t="s">
        <v>2</v>
      </c>
      <c r="I10" s="33" t="s">
        <v>3</v>
      </c>
      <c r="J10" s="33" t="s">
        <v>4</v>
      </c>
      <c r="K10" s="33" t="s">
        <v>15</v>
      </c>
      <c r="L10" s="33" t="s">
        <v>37</v>
      </c>
      <c r="M10" s="33" t="s">
        <v>16</v>
      </c>
      <c r="N10" s="33" t="s">
        <v>38</v>
      </c>
      <c r="O10" s="33" t="s">
        <v>39</v>
      </c>
    </row>
    <row r="11" spans="1:15" s="4" customFormat="1" ht="12.75">
      <c r="A11" s="63" t="s">
        <v>21</v>
      </c>
      <c r="B11" s="11" t="s">
        <v>17</v>
      </c>
      <c r="C11" s="34">
        <f aca="true" t="shared" si="0" ref="C11:C71">D11+E11+F11+G11+H11+I11+J11+K11+L11+M11+N11+O11</f>
        <v>156</v>
      </c>
      <c r="D11" s="35">
        <v>13</v>
      </c>
      <c r="E11" s="35">
        <v>13</v>
      </c>
      <c r="F11" s="35">
        <v>13</v>
      </c>
      <c r="G11" s="35">
        <v>13</v>
      </c>
      <c r="H11" s="35">
        <v>13</v>
      </c>
      <c r="I11" s="35">
        <v>13</v>
      </c>
      <c r="J11" s="35">
        <v>13</v>
      </c>
      <c r="K11" s="35">
        <v>13</v>
      </c>
      <c r="L11" s="35">
        <v>13</v>
      </c>
      <c r="M11" s="35">
        <v>13</v>
      </c>
      <c r="N11" s="35">
        <v>13</v>
      </c>
      <c r="O11" s="35">
        <v>13</v>
      </c>
    </row>
    <row r="12" spans="1:15" s="4" customFormat="1" ht="13.5" customHeight="1">
      <c r="A12" s="64"/>
      <c r="B12" s="11" t="s">
        <v>18</v>
      </c>
      <c r="C12" s="34">
        <f t="shared" si="0"/>
        <v>4086.420000000001</v>
      </c>
      <c r="D12" s="35">
        <f aca="true" t="shared" si="1" ref="D12:I12">D11*25.92</f>
        <v>336.96000000000004</v>
      </c>
      <c r="E12" s="35">
        <f t="shared" si="1"/>
        <v>336.96000000000004</v>
      </c>
      <c r="F12" s="35">
        <f t="shared" si="1"/>
        <v>336.96000000000004</v>
      </c>
      <c r="G12" s="35">
        <f t="shared" si="1"/>
        <v>336.96000000000004</v>
      </c>
      <c r="H12" s="35">
        <f t="shared" si="1"/>
        <v>336.96000000000004</v>
      </c>
      <c r="I12" s="35">
        <f t="shared" si="1"/>
        <v>336.96000000000004</v>
      </c>
      <c r="J12" s="35">
        <f aca="true" t="shared" si="2" ref="J12:O12">J11*26.47</f>
        <v>344.11</v>
      </c>
      <c r="K12" s="35">
        <f t="shared" si="2"/>
        <v>344.11</v>
      </c>
      <c r="L12" s="35">
        <f t="shared" si="2"/>
        <v>344.11</v>
      </c>
      <c r="M12" s="35">
        <f t="shared" si="2"/>
        <v>344.11</v>
      </c>
      <c r="N12" s="35">
        <f t="shared" si="2"/>
        <v>344.11</v>
      </c>
      <c r="O12" s="35">
        <f t="shared" si="2"/>
        <v>344.11</v>
      </c>
    </row>
    <row r="13" spans="1:15" s="4" customFormat="1" ht="21.75" customHeight="1">
      <c r="A13" s="49" t="s">
        <v>22</v>
      </c>
      <c r="B13" s="11" t="s">
        <v>7</v>
      </c>
      <c r="C13" s="34">
        <f t="shared" si="0"/>
        <v>571</v>
      </c>
      <c r="D13" s="35">
        <v>48</v>
      </c>
      <c r="E13" s="35">
        <v>47</v>
      </c>
      <c r="F13" s="35">
        <v>48</v>
      </c>
      <c r="G13" s="35">
        <v>49</v>
      </c>
      <c r="H13" s="35">
        <v>47</v>
      </c>
      <c r="I13" s="35">
        <v>47</v>
      </c>
      <c r="J13" s="35">
        <v>47</v>
      </c>
      <c r="K13" s="35">
        <v>47</v>
      </c>
      <c r="L13" s="35">
        <v>48</v>
      </c>
      <c r="M13" s="35">
        <v>48</v>
      </c>
      <c r="N13" s="35">
        <v>47</v>
      </c>
      <c r="O13" s="35">
        <v>48</v>
      </c>
    </row>
    <row r="14" spans="1:15" s="4" customFormat="1" ht="45" customHeight="1">
      <c r="A14" s="50"/>
      <c r="B14" s="11" t="s">
        <v>20</v>
      </c>
      <c r="C14" s="34">
        <f t="shared" si="0"/>
        <v>14957.069999999998</v>
      </c>
      <c r="D14" s="35">
        <f aca="true" t="shared" si="3" ref="D14:I14">D13*25.92</f>
        <v>1244.16</v>
      </c>
      <c r="E14" s="35">
        <f t="shared" si="3"/>
        <v>1218.24</v>
      </c>
      <c r="F14" s="35">
        <f t="shared" si="3"/>
        <v>1244.16</v>
      </c>
      <c r="G14" s="35">
        <f t="shared" si="3"/>
        <v>1270.0800000000002</v>
      </c>
      <c r="H14" s="35">
        <f t="shared" si="3"/>
        <v>1218.24</v>
      </c>
      <c r="I14" s="35">
        <f t="shared" si="3"/>
        <v>1218.24</v>
      </c>
      <c r="J14" s="35">
        <f aca="true" t="shared" si="4" ref="J14:O14">J13*26.47</f>
        <v>1244.09</v>
      </c>
      <c r="K14" s="35">
        <f t="shared" si="4"/>
        <v>1244.09</v>
      </c>
      <c r="L14" s="35">
        <f t="shared" si="4"/>
        <v>1270.56</v>
      </c>
      <c r="M14" s="35">
        <f t="shared" si="4"/>
        <v>1270.56</v>
      </c>
      <c r="N14" s="35">
        <f t="shared" si="4"/>
        <v>1244.09</v>
      </c>
      <c r="O14" s="35">
        <f t="shared" si="4"/>
        <v>1270.56</v>
      </c>
    </row>
    <row r="15" spans="1:15" s="4" customFormat="1" ht="12.75">
      <c r="A15" s="65" t="s">
        <v>61</v>
      </c>
      <c r="B15" s="11" t="s">
        <v>7</v>
      </c>
      <c r="C15" s="34">
        <f t="shared" si="0"/>
        <v>21</v>
      </c>
      <c r="D15" s="35">
        <v>2</v>
      </c>
      <c r="E15" s="35">
        <v>2</v>
      </c>
      <c r="F15" s="35">
        <v>2</v>
      </c>
      <c r="G15" s="35">
        <v>2</v>
      </c>
      <c r="H15" s="35">
        <v>2</v>
      </c>
      <c r="I15" s="35">
        <v>1</v>
      </c>
      <c r="J15" s="35">
        <v>1</v>
      </c>
      <c r="K15" s="35">
        <v>1</v>
      </c>
      <c r="L15" s="35">
        <v>2</v>
      </c>
      <c r="M15" s="35">
        <v>2</v>
      </c>
      <c r="N15" s="35">
        <v>2</v>
      </c>
      <c r="O15" s="35">
        <v>2</v>
      </c>
    </row>
    <row r="16" spans="1:15" s="4" customFormat="1" ht="64.5" customHeight="1">
      <c r="A16" s="41"/>
      <c r="B16" s="11" t="s">
        <v>18</v>
      </c>
      <c r="C16" s="34">
        <f t="shared" si="0"/>
        <v>562.44</v>
      </c>
      <c r="D16" s="35">
        <f aca="true" t="shared" si="5" ref="D16:I16">D15*26.04</f>
        <v>52.08</v>
      </c>
      <c r="E16" s="35">
        <f t="shared" si="5"/>
        <v>52.08</v>
      </c>
      <c r="F16" s="35">
        <f t="shared" si="5"/>
        <v>52.08</v>
      </c>
      <c r="G16" s="35">
        <f t="shared" si="5"/>
        <v>52.08</v>
      </c>
      <c r="H16" s="35">
        <f t="shared" si="5"/>
        <v>52.08</v>
      </c>
      <c r="I16" s="35">
        <f t="shared" si="5"/>
        <v>26.04</v>
      </c>
      <c r="J16" s="35">
        <f aca="true" t="shared" si="6" ref="J16:O16">J15*27.6</f>
        <v>27.6</v>
      </c>
      <c r="K16" s="35">
        <f t="shared" si="6"/>
        <v>27.6</v>
      </c>
      <c r="L16" s="35">
        <f t="shared" si="6"/>
        <v>55.2</v>
      </c>
      <c r="M16" s="35">
        <f t="shared" si="6"/>
        <v>55.2</v>
      </c>
      <c r="N16" s="35">
        <f t="shared" si="6"/>
        <v>55.2</v>
      </c>
      <c r="O16" s="35">
        <f t="shared" si="6"/>
        <v>55.2</v>
      </c>
    </row>
    <row r="17" spans="1:15" s="4" customFormat="1" ht="15.75" customHeight="1">
      <c r="A17" s="66" t="s">
        <v>26</v>
      </c>
      <c r="B17" s="12" t="s">
        <v>6</v>
      </c>
      <c r="C17" s="34">
        <f>D17+E17+F17+G17+H17+I17+J17+K17+L17+M17+N17+O17</f>
        <v>400</v>
      </c>
      <c r="D17" s="35">
        <v>33.33</v>
      </c>
      <c r="E17" s="35">
        <v>33.33</v>
      </c>
      <c r="F17" s="35">
        <v>33.34</v>
      </c>
      <c r="G17" s="35">
        <v>33.33</v>
      </c>
      <c r="H17" s="35">
        <v>33.33</v>
      </c>
      <c r="I17" s="35">
        <v>33.34</v>
      </c>
      <c r="J17" s="35">
        <v>33.33</v>
      </c>
      <c r="K17" s="35">
        <v>33.33</v>
      </c>
      <c r="L17" s="35">
        <v>33.34</v>
      </c>
      <c r="M17" s="35">
        <v>33.33</v>
      </c>
      <c r="N17" s="35">
        <v>33.33</v>
      </c>
      <c r="O17" s="35">
        <v>33.34</v>
      </c>
    </row>
    <row r="18" spans="1:15" s="4" customFormat="1" ht="17.25" customHeight="1">
      <c r="A18" s="67"/>
      <c r="B18" s="12" t="s">
        <v>18</v>
      </c>
      <c r="C18" s="34">
        <f t="shared" si="0"/>
        <v>10478</v>
      </c>
      <c r="D18" s="35">
        <f aca="true" t="shared" si="7" ref="D18:I18">D17*25.92</f>
        <v>863.9136</v>
      </c>
      <c r="E18" s="35">
        <f t="shared" si="7"/>
        <v>863.9136</v>
      </c>
      <c r="F18" s="35">
        <f t="shared" si="7"/>
        <v>864.1728000000002</v>
      </c>
      <c r="G18" s="35">
        <f t="shared" si="7"/>
        <v>863.9136</v>
      </c>
      <c r="H18" s="35">
        <f t="shared" si="7"/>
        <v>863.9136</v>
      </c>
      <c r="I18" s="35">
        <f t="shared" si="7"/>
        <v>864.1728000000002</v>
      </c>
      <c r="J18" s="35">
        <f aca="true" t="shared" si="8" ref="J18:O18">J17*26.47</f>
        <v>882.2450999999999</v>
      </c>
      <c r="K18" s="35">
        <f t="shared" si="8"/>
        <v>882.2450999999999</v>
      </c>
      <c r="L18" s="35">
        <f t="shared" si="8"/>
        <v>882.5098</v>
      </c>
      <c r="M18" s="35">
        <f t="shared" si="8"/>
        <v>882.2450999999999</v>
      </c>
      <c r="N18" s="35">
        <f t="shared" si="8"/>
        <v>882.2450999999999</v>
      </c>
      <c r="O18" s="35">
        <f t="shared" si="8"/>
        <v>882.5098</v>
      </c>
    </row>
    <row r="19" spans="1:15" s="5" customFormat="1" ht="15.75" customHeight="1">
      <c r="A19" s="49" t="s">
        <v>27</v>
      </c>
      <c r="B19" s="11" t="s">
        <v>7</v>
      </c>
      <c r="C19" s="34">
        <f t="shared" si="0"/>
        <v>1000.0000000000002</v>
      </c>
      <c r="D19" s="35">
        <v>83.33</v>
      </c>
      <c r="E19" s="35">
        <v>83.33</v>
      </c>
      <c r="F19" s="35">
        <v>83.34</v>
      </c>
      <c r="G19" s="35">
        <v>83.33</v>
      </c>
      <c r="H19" s="35">
        <v>83.33</v>
      </c>
      <c r="I19" s="36">
        <v>83.34</v>
      </c>
      <c r="J19" s="36">
        <v>83.33</v>
      </c>
      <c r="K19" s="36">
        <v>83.33</v>
      </c>
      <c r="L19" s="35">
        <v>83.34</v>
      </c>
      <c r="M19" s="35">
        <v>83.33</v>
      </c>
      <c r="N19" s="35">
        <v>83.33</v>
      </c>
      <c r="O19" s="35">
        <v>83.34</v>
      </c>
    </row>
    <row r="20" spans="1:15" s="5" customFormat="1" ht="16.5" customHeight="1">
      <c r="A20" s="50"/>
      <c r="B20" s="11" t="s">
        <v>18</v>
      </c>
      <c r="C20" s="34">
        <f t="shared" si="0"/>
        <v>31755</v>
      </c>
      <c r="D20" s="35">
        <f aca="true" t="shared" si="9" ref="D20:I20">D19*30.83</f>
        <v>2569.0638999999996</v>
      </c>
      <c r="E20" s="35">
        <f t="shared" si="9"/>
        <v>2569.0638999999996</v>
      </c>
      <c r="F20" s="35">
        <f t="shared" si="9"/>
        <v>2569.3722</v>
      </c>
      <c r="G20" s="35">
        <f t="shared" si="9"/>
        <v>2569.0638999999996</v>
      </c>
      <c r="H20" s="35">
        <f t="shared" si="9"/>
        <v>2569.0638999999996</v>
      </c>
      <c r="I20" s="35">
        <f t="shared" si="9"/>
        <v>2569.3722</v>
      </c>
      <c r="J20" s="35">
        <f aca="true" t="shared" si="10" ref="J20:O20">J19*32.68</f>
        <v>2723.2244</v>
      </c>
      <c r="K20" s="35">
        <f t="shared" si="10"/>
        <v>2723.2244</v>
      </c>
      <c r="L20" s="35">
        <f t="shared" si="10"/>
        <v>2723.5512</v>
      </c>
      <c r="M20" s="35">
        <f t="shared" si="10"/>
        <v>2723.2244</v>
      </c>
      <c r="N20" s="35">
        <f t="shared" si="10"/>
        <v>2723.2244</v>
      </c>
      <c r="O20" s="35">
        <f t="shared" si="10"/>
        <v>2723.5512</v>
      </c>
    </row>
    <row r="21" spans="1:15" s="5" customFormat="1" ht="15.75" customHeight="1">
      <c r="A21" s="49" t="s">
        <v>23</v>
      </c>
      <c r="B21" s="11" t="s">
        <v>7</v>
      </c>
      <c r="C21" s="34">
        <f t="shared" si="0"/>
        <v>200.00000000000003</v>
      </c>
      <c r="D21" s="35">
        <v>16.67</v>
      </c>
      <c r="E21" s="35">
        <v>16.67</v>
      </c>
      <c r="F21" s="35">
        <v>16.66</v>
      </c>
      <c r="G21" s="35">
        <v>16.67</v>
      </c>
      <c r="H21" s="35">
        <v>16.67</v>
      </c>
      <c r="I21" s="35">
        <v>16.66</v>
      </c>
      <c r="J21" s="35">
        <v>16.67</v>
      </c>
      <c r="K21" s="35">
        <v>16.67</v>
      </c>
      <c r="L21" s="35">
        <v>16.66</v>
      </c>
      <c r="M21" s="35">
        <v>16.67</v>
      </c>
      <c r="N21" s="35">
        <v>16.67</v>
      </c>
      <c r="O21" s="35">
        <v>16.66</v>
      </c>
    </row>
    <row r="22" spans="1:15" s="5" customFormat="1" ht="15.75" customHeight="1">
      <c r="A22" s="50"/>
      <c r="B22" s="11" t="s">
        <v>19</v>
      </c>
      <c r="C22" s="34">
        <f t="shared" si="0"/>
        <v>4406</v>
      </c>
      <c r="D22" s="35">
        <f aca="true" t="shared" si="11" ref="D22:I22">D21*21.39</f>
        <v>356.57130000000006</v>
      </c>
      <c r="E22" s="35">
        <f t="shared" si="11"/>
        <v>356.57130000000006</v>
      </c>
      <c r="F22" s="35">
        <f t="shared" si="11"/>
        <v>356.3574</v>
      </c>
      <c r="G22" s="35">
        <f t="shared" si="11"/>
        <v>356.57130000000006</v>
      </c>
      <c r="H22" s="35">
        <f t="shared" si="11"/>
        <v>356.57130000000006</v>
      </c>
      <c r="I22" s="35">
        <f t="shared" si="11"/>
        <v>356.3574</v>
      </c>
      <c r="J22" s="35">
        <f aca="true" t="shared" si="12" ref="J22:O22">J21*22.67</f>
        <v>377.9089000000001</v>
      </c>
      <c r="K22" s="35">
        <f t="shared" si="12"/>
        <v>377.9089000000001</v>
      </c>
      <c r="L22" s="35">
        <f t="shared" si="12"/>
        <v>377.6822</v>
      </c>
      <c r="M22" s="35">
        <f t="shared" si="12"/>
        <v>377.9089000000001</v>
      </c>
      <c r="N22" s="35">
        <f t="shared" si="12"/>
        <v>377.9089000000001</v>
      </c>
      <c r="O22" s="35">
        <f t="shared" si="12"/>
        <v>377.6822</v>
      </c>
    </row>
    <row r="23" spans="1:15" s="5" customFormat="1" ht="15.75" customHeight="1">
      <c r="A23" s="49" t="s">
        <v>24</v>
      </c>
      <c r="B23" s="11" t="s">
        <v>7</v>
      </c>
      <c r="C23" s="34">
        <f>D23+E23+F23+G23+H23+I23+J23+K23+L23+M23+N23+O23</f>
        <v>242.11</v>
      </c>
      <c r="D23" s="35">
        <v>20.18</v>
      </c>
      <c r="E23" s="35">
        <v>20.17</v>
      </c>
      <c r="F23" s="35">
        <v>20.18</v>
      </c>
      <c r="G23" s="35">
        <v>20.17</v>
      </c>
      <c r="H23" s="35">
        <v>20.18</v>
      </c>
      <c r="I23" s="35">
        <v>20.17</v>
      </c>
      <c r="J23" s="35">
        <v>20.18</v>
      </c>
      <c r="K23" s="35">
        <v>20.17</v>
      </c>
      <c r="L23" s="35">
        <v>20.18</v>
      </c>
      <c r="M23" s="35">
        <v>20.18</v>
      </c>
      <c r="N23" s="35">
        <v>20.17</v>
      </c>
      <c r="O23" s="35">
        <v>20.18</v>
      </c>
    </row>
    <row r="24" spans="1:15" s="5" customFormat="1" ht="18.75" customHeight="1">
      <c r="A24" s="50"/>
      <c r="B24" s="11" t="s">
        <v>19</v>
      </c>
      <c r="C24" s="34">
        <f>D24+E24+F24+G24+H24+I24+J24+K24+L24+M24+N24+O24</f>
        <v>5333.6897</v>
      </c>
      <c r="D24" s="35">
        <f aca="true" t="shared" si="13" ref="D24:I24">D23*21.39</f>
        <v>431.6502</v>
      </c>
      <c r="E24" s="35">
        <f t="shared" si="13"/>
        <v>431.4363000000001</v>
      </c>
      <c r="F24" s="35">
        <f t="shared" si="13"/>
        <v>431.6502</v>
      </c>
      <c r="G24" s="35">
        <f t="shared" si="13"/>
        <v>431.4363000000001</v>
      </c>
      <c r="H24" s="35">
        <f t="shared" si="13"/>
        <v>431.6502</v>
      </c>
      <c r="I24" s="35">
        <f t="shared" si="13"/>
        <v>431.4363000000001</v>
      </c>
      <c r="J24" s="35">
        <f aca="true" t="shared" si="14" ref="J24:O24">J23*22.67</f>
        <v>457.48060000000004</v>
      </c>
      <c r="K24" s="35">
        <f t="shared" si="14"/>
        <v>457.2539000000001</v>
      </c>
      <c r="L24" s="35">
        <f t="shared" si="14"/>
        <v>457.48060000000004</v>
      </c>
      <c r="M24" s="35">
        <f t="shared" si="14"/>
        <v>457.48060000000004</v>
      </c>
      <c r="N24" s="35">
        <f t="shared" si="14"/>
        <v>457.2539000000001</v>
      </c>
      <c r="O24" s="35">
        <f t="shared" si="14"/>
        <v>457.48060000000004</v>
      </c>
    </row>
    <row r="25" spans="1:15" s="4" customFormat="1" ht="15.75" customHeight="1">
      <c r="A25" s="49" t="s">
        <v>25</v>
      </c>
      <c r="B25" s="11" t="s">
        <v>7</v>
      </c>
      <c r="C25" s="34">
        <f t="shared" si="0"/>
        <v>2114.0000000000005</v>
      </c>
      <c r="D25" s="35">
        <v>176.17</v>
      </c>
      <c r="E25" s="35">
        <v>176.17</v>
      </c>
      <c r="F25" s="35">
        <v>176.16</v>
      </c>
      <c r="G25" s="35">
        <v>176.17</v>
      </c>
      <c r="H25" s="35">
        <v>176.17</v>
      </c>
      <c r="I25" s="35">
        <v>176.16</v>
      </c>
      <c r="J25" s="35">
        <v>176.17</v>
      </c>
      <c r="K25" s="35">
        <v>176.17</v>
      </c>
      <c r="L25" s="35">
        <v>176.16</v>
      </c>
      <c r="M25" s="35">
        <v>176.17</v>
      </c>
      <c r="N25" s="35">
        <v>176.17</v>
      </c>
      <c r="O25" s="35">
        <v>176.16</v>
      </c>
    </row>
    <row r="26" spans="1:15" s="4" customFormat="1" ht="36" customHeight="1">
      <c r="A26" s="50"/>
      <c r="B26" s="11" t="s">
        <v>18</v>
      </c>
      <c r="C26" s="34">
        <f t="shared" si="0"/>
        <v>55376.22999999998</v>
      </c>
      <c r="D26" s="35">
        <f aca="true" t="shared" si="15" ref="D26:I26">D25*25.92</f>
        <v>4566.3264</v>
      </c>
      <c r="E26" s="35">
        <f t="shared" si="15"/>
        <v>4566.3264</v>
      </c>
      <c r="F26" s="35">
        <f t="shared" si="15"/>
        <v>4566.0672</v>
      </c>
      <c r="G26" s="35">
        <f t="shared" si="15"/>
        <v>4566.3264</v>
      </c>
      <c r="H26" s="35">
        <f t="shared" si="15"/>
        <v>4566.3264</v>
      </c>
      <c r="I26" s="35">
        <f t="shared" si="15"/>
        <v>4566.0672</v>
      </c>
      <c r="J26" s="35">
        <f aca="true" t="shared" si="16" ref="J26:O26">J25*26.47</f>
        <v>4663.219899999999</v>
      </c>
      <c r="K26" s="35">
        <f t="shared" si="16"/>
        <v>4663.219899999999</v>
      </c>
      <c r="L26" s="35">
        <f t="shared" si="16"/>
        <v>4662.955199999999</v>
      </c>
      <c r="M26" s="35">
        <f t="shared" si="16"/>
        <v>4663.219899999999</v>
      </c>
      <c r="N26" s="35">
        <f t="shared" si="16"/>
        <v>4663.219899999999</v>
      </c>
      <c r="O26" s="35">
        <f t="shared" si="16"/>
        <v>4662.955199999999</v>
      </c>
    </row>
    <row r="27" spans="1:15" s="4" customFormat="1" ht="15.75" customHeight="1">
      <c r="A27" s="49" t="s">
        <v>35</v>
      </c>
      <c r="B27" s="11" t="s">
        <v>7</v>
      </c>
      <c r="C27" s="34">
        <f t="shared" si="0"/>
        <v>467.3999999999999</v>
      </c>
      <c r="D27" s="36">
        <v>38.95</v>
      </c>
      <c r="E27" s="36">
        <v>38.95</v>
      </c>
      <c r="F27" s="36">
        <v>38.95</v>
      </c>
      <c r="G27" s="36">
        <v>38.95</v>
      </c>
      <c r="H27" s="36">
        <v>38.95</v>
      </c>
      <c r="I27" s="36">
        <v>38.95</v>
      </c>
      <c r="J27" s="36">
        <v>38.95</v>
      </c>
      <c r="K27" s="36">
        <v>38.95</v>
      </c>
      <c r="L27" s="36">
        <v>38.95</v>
      </c>
      <c r="M27" s="36">
        <v>38.95</v>
      </c>
      <c r="N27" s="36">
        <v>38.95</v>
      </c>
      <c r="O27" s="36">
        <v>38.95</v>
      </c>
    </row>
    <row r="28" spans="1:15" s="4" customFormat="1" ht="12.75" customHeight="1">
      <c r="A28" s="50"/>
      <c r="B28" s="11" t="s">
        <v>19</v>
      </c>
      <c r="C28" s="34">
        <f t="shared" si="0"/>
        <v>12243.542999999998</v>
      </c>
      <c r="D28" s="35">
        <f aca="true" t="shared" si="17" ref="D28:I28">D27*25.92</f>
        <v>1009.5840000000002</v>
      </c>
      <c r="E28" s="35">
        <f t="shared" si="17"/>
        <v>1009.5840000000002</v>
      </c>
      <c r="F28" s="35">
        <f t="shared" si="17"/>
        <v>1009.5840000000002</v>
      </c>
      <c r="G28" s="35">
        <f t="shared" si="17"/>
        <v>1009.5840000000002</v>
      </c>
      <c r="H28" s="35">
        <f t="shared" si="17"/>
        <v>1009.5840000000002</v>
      </c>
      <c r="I28" s="35">
        <f t="shared" si="17"/>
        <v>1009.5840000000002</v>
      </c>
      <c r="J28" s="35">
        <f aca="true" t="shared" si="18" ref="J28:O28">J27*26.47</f>
        <v>1031.0065</v>
      </c>
      <c r="K28" s="35">
        <f t="shared" si="18"/>
        <v>1031.0065</v>
      </c>
      <c r="L28" s="35">
        <f t="shared" si="18"/>
        <v>1031.0065</v>
      </c>
      <c r="M28" s="35">
        <f t="shared" si="18"/>
        <v>1031.0065</v>
      </c>
      <c r="N28" s="35">
        <f t="shared" si="18"/>
        <v>1031.0065</v>
      </c>
      <c r="O28" s="35">
        <f t="shared" si="18"/>
        <v>1031.0065</v>
      </c>
    </row>
    <row r="29" spans="1:15" s="4" customFormat="1" ht="27.75" customHeight="1">
      <c r="A29" s="49" t="s">
        <v>28</v>
      </c>
      <c r="B29" s="11" t="s">
        <v>7</v>
      </c>
      <c r="C29" s="34">
        <f t="shared" si="0"/>
        <v>743.3000000000002</v>
      </c>
      <c r="D29" s="36">
        <v>61.95</v>
      </c>
      <c r="E29" s="36">
        <v>61.94</v>
      </c>
      <c r="F29" s="36">
        <v>61.94</v>
      </c>
      <c r="G29" s="36">
        <v>61.94</v>
      </c>
      <c r="H29" s="36">
        <v>61.94</v>
      </c>
      <c r="I29" s="35">
        <v>61.94</v>
      </c>
      <c r="J29" s="35">
        <v>61.95</v>
      </c>
      <c r="K29" s="36">
        <v>61.94</v>
      </c>
      <c r="L29" s="36">
        <v>61.94</v>
      </c>
      <c r="M29" s="36">
        <v>61.94</v>
      </c>
      <c r="N29" s="36">
        <v>61.94</v>
      </c>
      <c r="O29" s="36">
        <v>61.94</v>
      </c>
    </row>
    <row r="30" spans="1:15" s="4" customFormat="1" ht="24.75" customHeight="1">
      <c r="A30" s="50"/>
      <c r="B30" s="11" t="s">
        <v>18</v>
      </c>
      <c r="C30" s="34">
        <f t="shared" si="0"/>
        <v>19470.743499999997</v>
      </c>
      <c r="D30" s="35">
        <f aca="true" t="shared" si="19" ref="D30:I30">D29*25.92</f>
        <v>1605.7440000000001</v>
      </c>
      <c r="E30" s="35">
        <f t="shared" si="19"/>
        <v>1605.4848</v>
      </c>
      <c r="F30" s="35">
        <f t="shared" si="19"/>
        <v>1605.4848</v>
      </c>
      <c r="G30" s="35">
        <f t="shared" si="19"/>
        <v>1605.4848</v>
      </c>
      <c r="H30" s="35">
        <f t="shared" si="19"/>
        <v>1605.4848</v>
      </c>
      <c r="I30" s="35">
        <f t="shared" si="19"/>
        <v>1605.4848</v>
      </c>
      <c r="J30" s="35">
        <f aca="true" t="shared" si="20" ref="J30:O30">J29*26.47</f>
        <v>1639.8165</v>
      </c>
      <c r="K30" s="35">
        <f t="shared" si="20"/>
        <v>1639.5518</v>
      </c>
      <c r="L30" s="35">
        <f t="shared" si="20"/>
        <v>1639.5518</v>
      </c>
      <c r="M30" s="35">
        <f t="shared" si="20"/>
        <v>1639.5518</v>
      </c>
      <c r="N30" s="35">
        <f t="shared" si="20"/>
        <v>1639.5518</v>
      </c>
      <c r="O30" s="35">
        <f t="shared" si="20"/>
        <v>1639.5518</v>
      </c>
    </row>
    <row r="31" spans="1:15" s="5" customFormat="1" ht="15.75" customHeight="1">
      <c r="A31" s="49" t="s">
        <v>29</v>
      </c>
      <c r="B31" s="11" t="s">
        <v>7</v>
      </c>
      <c r="C31" s="34">
        <f t="shared" si="0"/>
        <v>322.79999999999995</v>
      </c>
      <c r="D31" s="35">
        <v>26.9</v>
      </c>
      <c r="E31" s="35">
        <v>26.9</v>
      </c>
      <c r="F31" s="35">
        <v>26.9</v>
      </c>
      <c r="G31" s="35">
        <v>26.9</v>
      </c>
      <c r="H31" s="35">
        <v>26.9</v>
      </c>
      <c r="I31" s="35">
        <v>26.9</v>
      </c>
      <c r="J31" s="35">
        <v>26.9</v>
      </c>
      <c r="K31" s="35">
        <v>26.9</v>
      </c>
      <c r="L31" s="35">
        <v>26.9</v>
      </c>
      <c r="M31" s="35">
        <v>26.9</v>
      </c>
      <c r="N31" s="35">
        <v>26.9</v>
      </c>
      <c r="O31" s="35">
        <v>26.9</v>
      </c>
    </row>
    <row r="32" spans="1:15" s="5" customFormat="1" ht="15.75" customHeight="1">
      <c r="A32" s="50"/>
      <c r="B32" s="11" t="s">
        <v>18</v>
      </c>
      <c r="C32" s="34">
        <f t="shared" si="0"/>
        <v>10250.514</v>
      </c>
      <c r="D32" s="35">
        <f aca="true" t="shared" si="21" ref="D32:I32">D31*30.83</f>
        <v>829.3269999999999</v>
      </c>
      <c r="E32" s="35">
        <f t="shared" si="21"/>
        <v>829.3269999999999</v>
      </c>
      <c r="F32" s="35">
        <f t="shared" si="21"/>
        <v>829.3269999999999</v>
      </c>
      <c r="G32" s="35">
        <f t="shared" si="21"/>
        <v>829.3269999999999</v>
      </c>
      <c r="H32" s="35">
        <f t="shared" si="21"/>
        <v>829.3269999999999</v>
      </c>
      <c r="I32" s="35">
        <f t="shared" si="21"/>
        <v>829.3269999999999</v>
      </c>
      <c r="J32" s="35">
        <f aca="true" t="shared" si="22" ref="J32:O32">J31*32.68</f>
        <v>879.092</v>
      </c>
      <c r="K32" s="35">
        <f t="shared" si="22"/>
        <v>879.092</v>
      </c>
      <c r="L32" s="35">
        <f t="shared" si="22"/>
        <v>879.092</v>
      </c>
      <c r="M32" s="35">
        <f t="shared" si="22"/>
        <v>879.092</v>
      </c>
      <c r="N32" s="35">
        <f t="shared" si="22"/>
        <v>879.092</v>
      </c>
      <c r="O32" s="35">
        <f t="shared" si="22"/>
        <v>879.092</v>
      </c>
    </row>
    <row r="33" spans="1:15" s="4" customFormat="1" ht="15.75" customHeight="1">
      <c r="A33" s="49" t="s">
        <v>34</v>
      </c>
      <c r="B33" s="11" t="s">
        <v>7</v>
      </c>
      <c r="C33" s="34">
        <f t="shared" si="0"/>
        <v>697.1000000000003</v>
      </c>
      <c r="D33" s="35">
        <v>58.09</v>
      </c>
      <c r="E33" s="35">
        <v>58.09</v>
      </c>
      <c r="F33" s="35">
        <v>58.09</v>
      </c>
      <c r="G33" s="35">
        <v>58.1</v>
      </c>
      <c r="H33" s="35">
        <v>58.09</v>
      </c>
      <c r="I33" s="35">
        <v>58.09</v>
      </c>
      <c r="J33" s="35">
        <v>58.09</v>
      </c>
      <c r="K33" s="35">
        <v>58.1</v>
      </c>
      <c r="L33" s="35">
        <v>58.09</v>
      </c>
      <c r="M33" s="35">
        <v>58.09</v>
      </c>
      <c r="N33" s="35">
        <v>58.09</v>
      </c>
      <c r="O33" s="35">
        <v>58.09</v>
      </c>
    </row>
    <row r="34" spans="1:15" s="4" customFormat="1" ht="24.75" customHeight="1">
      <c r="A34" s="50"/>
      <c r="B34" s="11" t="s">
        <v>18</v>
      </c>
      <c r="C34" s="34">
        <f t="shared" si="0"/>
        <v>18696.221999999998</v>
      </c>
      <c r="D34" s="35">
        <f aca="true" t="shared" si="23" ref="D34:I34">D33*26.04</f>
        <v>1512.6636</v>
      </c>
      <c r="E34" s="35">
        <f t="shared" si="23"/>
        <v>1512.6636</v>
      </c>
      <c r="F34" s="35">
        <f t="shared" si="23"/>
        <v>1512.6636</v>
      </c>
      <c r="G34" s="35">
        <f t="shared" si="23"/>
        <v>1512.924</v>
      </c>
      <c r="H34" s="35">
        <f t="shared" si="23"/>
        <v>1512.6636</v>
      </c>
      <c r="I34" s="35">
        <f t="shared" si="23"/>
        <v>1512.6636</v>
      </c>
      <c r="J34" s="35">
        <f aca="true" t="shared" si="24" ref="J34:O34">J33*27.6</f>
        <v>1603.284</v>
      </c>
      <c r="K34" s="35">
        <f t="shared" si="24"/>
        <v>1603.5600000000002</v>
      </c>
      <c r="L34" s="35">
        <f t="shared" si="24"/>
        <v>1603.284</v>
      </c>
      <c r="M34" s="35">
        <f t="shared" si="24"/>
        <v>1603.284</v>
      </c>
      <c r="N34" s="35">
        <f t="shared" si="24"/>
        <v>1603.284</v>
      </c>
      <c r="O34" s="35">
        <f t="shared" si="24"/>
        <v>1603.284</v>
      </c>
    </row>
    <row r="35" spans="1:15" s="4" customFormat="1" ht="19.5" customHeight="1">
      <c r="A35" s="49" t="s">
        <v>33</v>
      </c>
      <c r="B35" s="11" t="s">
        <v>7</v>
      </c>
      <c r="C35" s="34">
        <f t="shared" si="0"/>
        <v>866.0699999999999</v>
      </c>
      <c r="D35" s="35">
        <v>72.17</v>
      </c>
      <c r="E35" s="35">
        <v>72.17</v>
      </c>
      <c r="F35" s="35">
        <v>72.17</v>
      </c>
      <c r="G35" s="35">
        <v>72.18</v>
      </c>
      <c r="H35" s="35">
        <v>72.17</v>
      </c>
      <c r="I35" s="35">
        <v>72.17</v>
      </c>
      <c r="J35" s="35">
        <v>72.17</v>
      </c>
      <c r="K35" s="35">
        <v>72.18</v>
      </c>
      <c r="L35" s="35">
        <v>72.17</v>
      </c>
      <c r="M35" s="35">
        <v>72.17</v>
      </c>
      <c r="N35" s="35">
        <v>72.17</v>
      </c>
      <c r="O35" s="35">
        <v>72.18</v>
      </c>
    </row>
    <row r="36" spans="1:15" s="4" customFormat="1" ht="30" customHeight="1">
      <c r="A36" s="50"/>
      <c r="B36" s="11" t="s">
        <v>19</v>
      </c>
      <c r="C36" s="34">
        <f t="shared" si="0"/>
        <v>23228.005200000003</v>
      </c>
      <c r="D36" s="35">
        <f aca="true" t="shared" si="25" ref="D36:I36">D35*26.04</f>
        <v>1879.3068</v>
      </c>
      <c r="E36" s="35">
        <f t="shared" si="25"/>
        <v>1879.3068</v>
      </c>
      <c r="F36" s="35">
        <f t="shared" si="25"/>
        <v>1879.3068</v>
      </c>
      <c r="G36" s="35">
        <f t="shared" si="25"/>
        <v>1879.5672000000002</v>
      </c>
      <c r="H36" s="35">
        <f t="shared" si="25"/>
        <v>1879.3068</v>
      </c>
      <c r="I36" s="35">
        <f t="shared" si="25"/>
        <v>1879.3068</v>
      </c>
      <c r="J36" s="35">
        <f aca="true" t="shared" si="26" ref="J36:O36">J35*27.6</f>
        <v>1991.892</v>
      </c>
      <c r="K36" s="35">
        <f t="shared" si="26"/>
        <v>1992.1680000000003</v>
      </c>
      <c r="L36" s="35">
        <f t="shared" si="26"/>
        <v>1991.892</v>
      </c>
      <c r="M36" s="35">
        <f t="shared" si="26"/>
        <v>1991.892</v>
      </c>
      <c r="N36" s="35">
        <f t="shared" si="26"/>
        <v>1991.892</v>
      </c>
      <c r="O36" s="35">
        <f t="shared" si="26"/>
        <v>1992.1680000000003</v>
      </c>
    </row>
    <row r="37" spans="1:15" s="4" customFormat="1" ht="15.75" customHeight="1">
      <c r="A37" s="49" t="s">
        <v>30</v>
      </c>
      <c r="B37" s="11" t="s">
        <v>7</v>
      </c>
      <c r="C37" s="34">
        <f>D37+E37+F37+G37+H37+I37+J37+K37+L37+M37+N37+O37</f>
        <v>79.91999999999997</v>
      </c>
      <c r="D37" s="35">
        <v>6.66</v>
      </c>
      <c r="E37" s="35">
        <v>6.66</v>
      </c>
      <c r="F37" s="35">
        <v>6.66</v>
      </c>
      <c r="G37" s="35">
        <v>6.66</v>
      </c>
      <c r="H37" s="35">
        <v>6.66</v>
      </c>
      <c r="I37" s="35">
        <v>6.66</v>
      </c>
      <c r="J37" s="35">
        <v>6.66</v>
      </c>
      <c r="K37" s="35">
        <v>6.66</v>
      </c>
      <c r="L37" s="35">
        <v>6.66</v>
      </c>
      <c r="M37" s="35">
        <v>6.66</v>
      </c>
      <c r="N37" s="35">
        <v>6.66</v>
      </c>
      <c r="O37" s="35">
        <v>6.66</v>
      </c>
    </row>
    <row r="38" spans="1:15" s="4" customFormat="1" ht="12.75">
      <c r="A38" s="50"/>
      <c r="B38" s="11" t="s">
        <v>18</v>
      </c>
      <c r="C38" s="34">
        <f>D38+E38+F38+G38+H38+I38+J38+K38+L38+M38+N38+O38</f>
        <v>2093.5044</v>
      </c>
      <c r="D38" s="35">
        <f aca="true" t="shared" si="27" ref="D38:I38">D37*25.92</f>
        <v>172.62720000000002</v>
      </c>
      <c r="E38" s="35">
        <f t="shared" si="27"/>
        <v>172.62720000000002</v>
      </c>
      <c r="F38" s="35">
        <f t="shared" si="27"/>
        <v>172.62720000000002</v>
      </c>
      <c r="G38" s="35">
        <f t="shared" si="27"/>
        <v>172.62720000000002</v>
      </c>
      <c r="H38" s="35">
        <f t="shared" si="27"/>
        <v>172.62720000000002</v>
      </c>
      <c r="I38" s="35">
        <f t="shared" si="27"/>
        <v>172.62720000000002</v>
      </c>
      <c r="J38" s="35">
        <f aca="true" t="shared" si="28" ref="J38:O38">J37*26.47</f>
        <v>176.2902</v>
      </c>
      <c r="K38" s="35">
        <f t="shared" si="28"/>
        <v>176.2902</v>
      </c>
      <c r="L38" s="35">
        <f t="shared" si="28"/>
        <v>176.2902</v>
      </c>
      <c r="M38" s="35">
        <f t="shared" si="28"/>
        <v>176.2902</v>
      </c>
      <c r="N38" s="35">
        <f t="shared" si="28"/>
        <v>176.2902</v>
      </c>
      <c r="O38" s="35">
        <f t="shared" si="28"/>
        <v>176.2902</v>
      </c>
    </row>
    <row r="39" spans="1:15" s="4" customFormat="1" ht="15.75" customHeight="1">
      <c r="A39" s="49" t="s">
        <v>31</v>
      </c>
      <c r="B39" s="11" t="s">
        <v>7</v>
      </c>
      <c r="C39" s="34">
        <f>D39+E39+F39+G39+H39+I39+J39+K39+L39+M39+N39+O39</f>
        <v>110.63</v>
      </c>
      <c r="D39" s="35">
        <v>9.22</v>
      </c>
      <c r="E39" s="35">
        <v>9.22</v>
      </c>
      <c r="F39" s="35">
        <v>9.22</v>
      </c>
      <c r="G39" s="35">
        <v>9.22</v>
      </c>
      <c r="H39" s="35">
        <v>9.22</v>
      </c>
      <c r="I39" s="35">
        <v>9.22</v>
      </c>
      <c r="J39" s="35">
        <v>9.22</v>
      </c>
      <c r="K39" s="35">
        <v>9.22</v>
      </c>
      <c r="L39" s="35">
        <v>9.22</v>
      </c>
      <c r="M39" s="35">
        <v>9.22</v>
      </c>
      <c r="N39" s="35">
        <v>9.22</v>
      </c>
      <c r="O39" s="35">
        <v>9.21</v>
      </c>
    </row>
    <row r="40" spans="1:15" s="4" customFormat="1" ht="18" customHeight="1">
      <c r="A40" s="50"/>
      <c r="B40" s="11" t="s">
        <v>19</v>
      </c>
      <c r="C40" s="34">
        <f>D40+E40+F40+G40+H40+I40+J40+K40+L40+M40+N40+O40</f>
        <v>2897.9501</v>
      </c>
      <c r="D40" s="35">
        <f aca="true" t="shared" si="29" ref="D40:I40">D39*25.92</f>
        <v>238.98240000000004</v>
      </c>
      <c r="E40" s="35">
        <f t="shared" si="29"/>
        <v>238.98240000000004</v>
      </c>
      <c r="F40" s="35">
        <f t="shared" si="29"/>
        <v>238.98240000000004</v>
      </c>
      <c r="G40" s="35">
        <f t="shared" si="29"/>
        <v>238.98240000000004</v>
      </c>
      <c r="H40" s="35">
        <f t="shared" si="29"/>
        <v>238.98240000000004</v>
      </c>
      <c r="I40" s="35">
        <f t="shared" si="29"/>
        <v>238.98240000000004</v>
      </c>
      <c r="J40" s="35">
        <f aca="true" t="shared" si="30" ref="J40:O40">J39*26.47</f>
        <v>244.0534</v>
      </c>
      <c r="K40" s="35">
        <f t="shared" si="30"/>
        <v>244.0534</v>
      </c>
      <c r="L40" s="35">
        <f t="shared" si="30"/>
        <v>244.0534</v>
      </c>
      <c r="M40" s="35">
        <f t="shared" si="30"/>
        <v>244.0534</v>
      </c>
      <c r="N40" s="35">
        <f t="shared" si="30"/>
        <v>244.0534</v>
      </c>
      <c r="O40" s="35">
        <f t="shared" si="30"/>
        <v>243.7887</v>
      </c>
    </row>
    <row r="41" spans="1:15" s="5" customFormat="1" ht="12.75">
      <c r="A41" s="49" t="s">
        <v>32</v>
      </c>
      <c r="B41" s="11" t="s">
        <v>7</v>
      </c>
      <c r="C41" s="34">
        <f t="shared" si="0"/>
        <v>56.06000000000001</v>
      </c>
      <c r="D41" s="36">
        <v>4.67</v>
      </c>
      <c r="E41" s="36">
        <v>4.67</v>
      </c>
      <c r="F41" s="36">
        <v>4.67</v>
      </c>
      <c r="G41" s="36">
        <v>4.67</v>
      </c>
      <c r="H41" s="36">
        <v>4.67</v>
      </c>
      <c r="I41" s="36">
        <v>4.67</v>
      </c>
      <c r="J41" s="36">
        <v>4.68</v>
      </c>
      <c r="K41" s="36">
        <v>4.67</v>
      </c>
      <c r="L41" s="36">
        <v>4.67</v>
      </c>
      <c r="M41" s="36">
        <v>4.67</v>
      </c>
      <c r="N41" s="36">
        <v>4.68</v>
      </c>
      <c r="O41" s="36">
        <v>4.67</v>
      </c>
    </row>
    <row r="42" spans="1:15" s="5" customFormat="1" ht="17.25" customHeight="1">
      <c r="A42" s="50"/>
      <c r="B42" s="11" t="s">
        <v>19</v>
      </c>
      <c r="C42" s="34">
        <f t="shared" si="0"/>
        <v>1780.2038000000002</v>
      </c>
      <c r="D42" s="35">
        <f aca="true" t="shared" si="31" ref="D42:I42">D41*30.83</f>
        <v>143.9761</v>
      </c>
      <c r="E42" s="35">
        <f t="shared" si="31"/>
        <v>143.9761</v>
      </c>
      <c r="F42" s="35">
        <f t="shared" si="31"/>
        <v>143.9761</v>
      </c>
      <c r="G42" s="35">
        <f t="shared" si="31"/>
        <v>143.9761</v>
      </c>
      <c r="H42" s="35">
        <f t="shared" si="31"/>
        <v>143.9761</v>
      </c>
      <c r="I42" s="35">
        <f t="shared" si="31"/>
        <v>143.9761</v>
      </c>
      <c r="J42" s="35">
        <f aca="true" t="shared" si="32" ref="J42:O42">J41*32.68</f>
        <v>152.9424</v>
      </c>
      <c r="K42" s="35">
        <f t="shared" si="32"/>
        <v>152.6156</v>
      </c>
      <c r="L42" s="35">
        <f t="shared" si="32"/>
        <v>152.6156</v>
      </c>
      <c r="M42" s="35">
        <f t="shared" si="32"/>
        <v>152.6156</v>
      </c>
      <c r="N42" s="35">
        <f t="shared" si="32"/>
        <v>152.9424</v>
      </c>
      <c r="O42" s="35">
        <f t="shared" si="32"/>
        <v>152.6156</v>
      </c>
    </row>
    <row r="43" spans="1:15" s="15" customFormat="1" ht="12.75">
      <c r="A43" s="51" t="s">
        <v>9</v>
      </c>
      <c r="B43" s="12" t="s">
        <v>7</v>
      </c>
      <c r="C43" s="34">
        <f aca="true" t="shared" si="33" ref="C43:O43">C17+C19+C21+C23+C25+C27+C29+C31+C33+C35+C37+C39+C41</f>
        <v>7299.390000000001</v>
      </c>
      <c r="D43" s="37">
        <f t="shared" si="33"/>
        <v>608.2899999999998</v>
      </c>
      <c r="E43" s="37">
        <f t="shared" si="33"/>
        <v>608.2699999999999</v>
      </c>
      <c r="F43" s="37">
        <f t="shared" si="33"/>
        <v>608.2799999999999</v>
      </c>
      <c r="G43" s="37">
        <f t="shared" si="33"/>
        <v>608.29</v>
      </c>
      <c r="H43" s="37">
        <f t="shared" si="33"/>
        <v>608.2799999999999</v>
      </c>
      <c r="I43" s="37">
        <f t="shared" si="33"/>
        <v>608.2699999999999</v>
      </c>
      <c r="J43" s="37">
        <f t="shared" si="33"/>
        <v>608.2999999999998</v>
      </c>
      <c r="K43" s="37">
        <f t="shared" si="33"/>
        <v>608.29</v>
      </c>
      <c r="L43" s="37">
        <f t="shared" si="33"/>
        <v>608.2799999999999</v>
      </c>
      <c r="M43" s="37">
        <f t="shared" si="33"/>
        <v>608.2799999999999</v>
      </c>
      <c r="N43" s="37">
        <f t="shared" si="33"/>
        <v>608.2799999999999</v>
      </c>
      <c r="O43" s="37">
        <f t="shared" si="33"/>
        <v>608.28</v>
      </c>
    </row>
    <row r="44" spans="1:15" s="15" customFormat="1" ht="12.75">
      <c r="A44" s="52"/>
      <c r="B44" s="12" t="s">
        <v>18</v>
      </c>
      <c r="C44" s="34">
        <f aca="true" t="shared" si="34" ref="C44:O44">C18+C20+C22+C24+C26+C28+C30+C32+C34+C36+C38+C40+C42</f>
        <v>198009.60569999996</v>
      </c>
      <c r="D44" s="38">
        <f t="shared" si="34"/>
        <v>16179.7365</v>
      </c>
      <c r="E44" s="38">
        <f t="shared" si="34"/>
        <v>16179.263400000002</v>
      </c>
      <c r="F44" s="38">
        <f t="shared" si="34"/>
        <v>16179.571700000002</v>
      </c>
      <c r="G44" s="38">
        <f t="shared" si="34"/>
        <v>16179.784200000002</v>
      </c>
      <c r="H44" s="38">
        <f t="shared" si="34"/>
        <v>16179.4773</v>
      </c>
      <c r="I44" s="38">
        <f t="shared" si="34"/>
        <v>16179.357800000003</v>
      </c>
      <c r="J44" s="38">
        <f t="shared" si="34"/>
        <v>16822.4559</v>
      </c>
      <c r="K44" s="38">
        <f t="shared" si="34"/>
        <v>16822.1897</v>
      </c>
      <c r="L44" s="38">
        <f t="shared" si="34"/>
        <v>16821.964500000002</v>
      </c>
      <c r="M44" s="38">
        <f t="shared" si="34"/>
        <v>16821.864400000002</v>
      </c>
      <c r="N44" s="38">
        <f t="shared" si="34"/>
        <v>16821.9645</v>
      </c>
      <c r="O44" s="38">
        <f t="shared" si="34"/>
        <v>16821.9758</v>
      </c>
    </row>
    <row r="45" spans="1:15" s="4" customFormat="1" ht="12.75">
      <c r="A45" s="49" t="s">
        <v>40</v>
      </c>
      <c r="B45" s="11" t="s">
        <v>7</v>
      </c>
      <c r="C45" s="34">
        <f t="shared" si="0"/>
        <v>850.0000000000001</v>
      </c>
      <c r="D45" s="35">
        <v>70.83</v>
      </c>
      <c r="E45" s="35">
        <v>70.83</v>
      </c>
      <c r="F45" s="35">
        <v>70.84</v>
      </c>
      <c r="G45" s="35">
        <v>70.83</v>
      </c>
      <c r="H45" s="35">
        <v>70.83</v>
      </c>
      <c r="I45" s="35">
        <v>70.84</v>
      </c>
      <c r="J45" s="35">
        <v>70.83</v>
      </c>
      <c r="K45" s="35">
        <v>70.83</v>
      </c>
      <c r="L45" s="35">
        <v>70.84</v>
      </c>
      <c r="M45" s="35">
        <v>70.83</v>
      </c>
      <c r="N45" s="35">
        <v>70.83</v>
      </c>
      <c r="O45" s="35">
        <v>70.84</v>
      </c>
    </row>
    <row r="46" spans="1:15" s="4" customFormat="1" ht="12.75">
      <c r="A46" s="50"/>
      <c r="B46" s="11" t="s">
        <v>19</v>
      </c>
      <c r="C46" s="34">
        <f t="shared" si="0"/>
        <v>22265.75</v>
      </c>
      <c r="D46" s="35">
        <f aca="true" t="shared" si="35" ref="D46:I46">D45*25.92</f>
        <v>1835.9136</v>
      </c>
      <c r="E46" s="35">
        <f t="shared" si="35"/>
        <v>1835.9136</v>
      </c>
      <c r="F46" s="35">
        <f t="shared" si="35"/>
        <v>1836.1728000000003</v>
      </c>
      <c r="G46" s="35">
        <f t="shared" si="35"/>
        <v>1835.9136</v>
      </c>
      <c r="H46" s="35">
        <f t="shared" si="35"/>
        <v>1835.9136</v>
      </c>
      <c r="I46" s="35">
        <f t="shared" si="35"/>
        <v>1836.1728000000003</v>
      </c>
      <c r="J46" s="35">
        <f aca="true" t="shared" si="36" ref="J46:O46">J45*26.47</f>
        <v>1874.8700999999999</v>
      </c>
      <c r="K46" s="35">
        <f t="shared" si="36"/>
        <v>1874.8700999999999</v>
      </c>
      <c r="L46" s="35">
        <f t="shared" si="36"/>
        <v>1875.1348</v>
      </c>
      <c r="M46" s="35">
        <f t="shared" si="36"/>
        <v>1874.8700999999999</v>
      </c>
      <c r="N46" s="35">
        <f t="shared" si="36"/>
        <v>1874.8700999999999</v>
      </c>
      <c r="O46" s="35">
        <f t="shared" si="36"/>
        <v>1875.1348</v>
      </c>
    </row>
    <row r="47" spans="1:15" s="5" customFormat="1" ht="12.75">
      <c r="A47" s="56" t="s">
        <v>41</v>
      </c>
      <c r="B47" s="11" t="s">
        <v>7</v>
      </c>
      <c r="C47" s="34">
        <f t="shared" si="0"/>
        <v>1751.6100000000001</v>
      </c>
      <c r="D47" s="36">
        <v>145.97</v>
      </c>
      <c r="E47" s="36">
        <v>145.97</v>
      </c>
      <c r="F47" s="36">
        <v>145.97</v>
      </c>
      <c r="G47" s="36">
        <v>145.96</v>
      </c>
      <c r="H47" s="36">
        <v>145.97</v>
      </c>
      <c r="I47" s="36">
        <v>145.97</v>
      </c>
      <c r="J47" s="36">
        <v>145.97</v>
      </c>
      <c r="K47" s="36">
        <v>145.96</v>
      </c>
      <c r="L47" s="36">
        <v>145.97</v>
      </c>
      <c r="M47" s="36">
        <v>145.97</v>
      </c>
      <c r="N47" s="36">
        <v>145.97</v>
      </c>
      <c r="O47" s="36">
        <v>145.96</v>
      </c>
    </row>
    <row r="48" spans="1:15" s="5" customFormat="1" ht="12.75">
      <c r="A48" s="57"/>
      <c r="B48" s="11" t="s">
        <v>19</v>
      </c>
      <c r="C48" s="34">
        <f t="shared" si="0"/>
        <v>46978.17239999999</v>
      </c>
      <c r="D48" s="35">
        <f aca="true" t="shared" si="37" ref="D48:I48">D47*26.04</f>
        <v>3801.0588</v>
      </c>
      <c r="E48" s="35">
        <f t="shared" si="37"/>
        <v>3801.0588</v>
      </c>
      <c r="F48" s="35">
        <f t="shared" si="37"/>
        <v>3801.0588</v>
      </c>
      <c r="G48" s="35">
        <f t="shared" si="37"/>
        <v>3800.7984</v>
      </c>
      <c r="H48" s="35">
        <f t="shared" si="37"/>
        <v>3801.0588</v>
      </c>
      <c r="I48" s="35">
        <f t="shared" si="37"/>
        <v>3801.0588</v>
      </c>
      <c r="J48" s="35">
        <f aca="true" t="shared" si="38" ref="J48:O48">J47*27.6</f>
        <v>4028.7720000000004</v>
      </c>
      <c r="K48" s="35">
        <f t="shared" si="38"/>
        <v>4028.4960000000005</v>
      </c>
      <c r="L48" s="35">
        <f t="shared" si="38"/>
        <v>4028.7720000000004</v>
      </c>
      <c r="M48" s="35">
        <f t="shared" si="38"/>
        <v>4028.7720000000004</v>
      </c>
      <c r="N48" s="35">
        <f t="shared" si="38"/>
        <v>4028.7720000000004</v>
      </c>
      <c r="O48" s="35">
        <f t="shared" si="38"/>
        <v>4028.4960000000005</v>
      </c>
    </row>
    <row r="49" spans="1:15" s="5" customFormat="1" ht="15.75" customHeight="1">
      <c r="A49" s="56" t="s">
        <v>42</v>
      </c>
      <c r="B49" s="11" t="s">
        <v>7</v>
      </c>
      <c r="C49" s="34">
        <f t="shared" si="0"/>
        <v>1725.4299999999998</v>
      </c>
      <c r="D49" s="36">
        <v>143.79</v>
      </c>
      <c r="E49" s="36">
        <v>143.78</v>
      </c>
      <c r="F49" s="36">
        <v>143.79</v>
      </c>
      <c r="G49" s="36">
        <v>143.78</v>
      </c>
      <c r="H49" s="36">
        <v>143.79</v>
      </c>
      <c r="I49" s="36">
        <v>143.78</v>
      </c>
      <c r="J49" s="36">
        <v>143.79</v>
      </c>
      <c r="K49" s="36">
        <v>143.78</v>
      </c>
      <c r="L49" s="36">
        <v>143.79</v>
      </c>
      <c r="M49" s="36">
        <v>143.79</v>
      </c>
      <c r="N49" s="36">
        <v>143.78</v>
      </c>
      <c r="O49" s="36">
        <v>143.79</v>
      </c>
    </row>
    <row r="50" spans="1:15" s="5" customFormat="1" ht="24" customHeight="1">
      <c r="A50" s="57"/>
      <c r="B50" s="11" t="s">
        <v>19</v>
      </c>
      <c r="C50" s="34">
        <f t="shared" si="0"/>
        <v>46276.0404</v>
      </c>
      <c r="D50" s="35">
        <f aca="true" t="shared" si="39" ref="D50:I50">D49*26.04</f>
        <v>3744.2915999999996</v>
      </c>
      <c r="E50" s="35">
        <f t="shared" si="39"/>
        <v>3744.0312</v>
      </c>
      <c r="F50" s="35">
        <f t="shared" si="39"/>
        <v>3744.2915999999996</v>
      </c>
      <c r="G50" s="35">
        <f t="shared" si="39"/>
        <v>3744.0312</v>
      </c>
      <c r="H50" s="35">
        <f t="shared" si="39"/>
        <v>3744.2915999999996</v>
      </c>
      <c r="I50" s="35">
        <f t="shared" si="39"/>
        <v>3744.0312</v>
      </c>
      <c r="J50" s="35">
        <f aca="true" t="shared" si="40" ref="J50:O50">J49*27.6</f>
        <v>3968.604</v>
      </c>
      <c r="K50" s="35">
        <f t="shared" si="40"/>
        <v>3968.3280000000004</v>
      </c>
      <c r="L50" s="35">
        <f t="shared" si="40"/>
        <v>3968.604</v>
      </c>
      <c r="M50" s="35">
        <f t="shared" si="40"/>
        <v>3968.604</v>
      </c>
      <c r="N50" s="35">
        <f t="shared" si="40"/>
        <v>3968.3280000000004</v>
      </c>
      <c r="O50" s="35">
        <f t="shared" si="40"/>
        <v>3968.604</v>
      </c>
    </row>
    <row r="51" spans="1:15" s="4" customFormat="1" ht="12.75">
      <c r="A51" s="68" t="s">
        <v>43</v>
      </c>
      <c r="B51" s="29" t="s">
        <v>7</v>
      </c>
      <c r="C51" s="34">
        <f t="shared" si="0"/>
        <v>400</v>
      </c>
      <c r="D51" s="36">
        <v>33.33</v>
      </c>
      <c r="E51" s="36">
        <v>33.33</v>
      </c>
      <c r="F51" s="36">
        <v>33.34</v>
      </c>
      <c r="G51" s="36">
        <v>33.33</v>
      </c>
      <c r="H51" s="36">
        <v>33.33</v>
      </c>
      <c r="I51" s="36">
        <v>33.34</v>
      </c>
      <c r="J51" s="36">
        <v>33.33</v>
      </c>
      <c r="K51" s="36">
        <v>33.33</v>
      </c>
      <c r="L51" s="36">
        <v>33.34</v>
      </c>
      <c r="M51" s="36">
        <v>33.33</v>
      </c>
      <c r="N51" s="36">
        <v>33.33</v>
      </c>
      <c r="O51" s="36">
        <v>33.34</v>
      </c>
    </row>
    <row r="52" spans="1:15" s="4" customFormat="1" ht="12.75">
      <c r="A52" s="68"/>
      <c r="B52" s="29" t="s">
        <v>19</v>
      </c>
      <c r="C52" s="34">
        <f t="shared" si="0"/>
        <v>10478</v>
      </c>
      <c r="D52" s="35">
        <f aca="true" t="shared" si="41" ref="D52:I52">D51*25.92</f>
        <v>863.9136</v>
      </c>
      <c r="E52" s="35">
        <f t="shared" si="41"/>
        <v>863.9136</v>
      </c>
      <c r="F52" s="35">
        <f t="shared" si="41"/>
        <v>864.1728000000002</v>
      </c>
      <c r="G52" s="35">
        <f t="shared" si="41"/>
        <v>863.9136</v>
      </c>
      <c r="H52" s="35">
        <f t="shared" si="41"/>
        <v>863.9136</v>
      </c>
      <c r="I52" s="35">
        <f t="shared" si="41"/>
        <v>864.1728000000002</v>
      </c>
      <c r="J52" s="35">
        <f aca="true" t="shared" si="42" ref="J52:O52">J51*26.47</f>
        <v>882.2450999999999</v>
      </c>
      <c r="K52" s="35">
        <f t="shared" si="42"/>
        <v>882.2450999999999</v>
      </c>
      <c r="L52" s="35">
        <f t="shared" si="42"/>
        <v>882.5098</v>
      </c>
      <c r="M52" s="35">
        <f t="shared" si="42"/>
        <v>882.2450999999999</v>
      </c>
      <c r="N52" s="35">
        <f t="shared" si="42"/>
        <v>882.2450999999999</v>
      </c>
      <c r="O52" s="35">
        <f t="shared" si="42"/>
        <v>882.5098</v>
      </c>
    </row>
    <row r="53" spans="1:15" s="4" customFormat="1" ht="26.25" customHeight="1">
      <c r="A53" s="28" t="s">
        <v>44</v>
      </c>
      <c r="B53" s="11" t="s">
        <v>7</v>
      </c>
      <c r="C53" s="34">
        <f t="shared" si="0"/>
        <v>2355</v>
      </c>
      <c r="D53" s="35">
        <v>196.25</v>
      </c>
      <c r="E53" s="35">
        <v>196.25</v>
      </c>
      <c r="F53" s="35">
        <v>196.25</v>
      </c>
      <c r="G53" s="35">
        <v>196.25</v>
      </c>
      <c r="H53" s="35">
        <v>196.25</v>
      </c>
      <c r="I53" s="35">
        <v>196.25</v>
      </c>
      <c r="J53" s="35">
        <v>196.25</v>
      </c>
      <c r="K53" s="35">
        <v>196.25</v>
      </c>
      <c r="L53" s="35">
        <v>196.25</v>
      </c>
      <c r="M53" s="35">
        <v>196.25</v>
      </c>
      <c r="N53" s="35">
        <v>196.25</v>
      </c>
      <c r="O53" s="35">
        <v>196.25</v>
      </c>
    </row>
    <row r="54" spans="1:15" s="4" customFormat="1" ht="15.75" customHeight="1">
      <c r="A54" s="27"/>
      <c r="B54" s="11" t="s">
        <v>18</v>
      </c>
      <c r="C54" s="34">
        <f t="shared" si="0"/>
        <v>61689.22500000001</v>
      </c>
      <c r="D54" s="35">
        <f aca="true" t="shared" si="43" ref="D54:I54">D53*25.92</f>
        <v>5086.8</v>
      </c>
      <c r="E54" s="35">
        <f t="shared" si="43"/>
        <v>5086.8</v>
      </c>
      <c r="F54" s="35">
        <f t="shared" si="43"/>
        <v>5086.8</v>
      </c>
      <c r="G54" s="35">
        <f t="shared" si="43"/>
        <v>5086.8</v>
      </c>
      <c r="H54" s="35">
        <f t="shared" si="43"/>
        <v>5086.8</v>
      </c>
      <c r="I54" s="35">
        <f t="shared" si="43"/>
        <v>5086.8</v>
      </c>
      <c r="J54" s="35">
        <f aca="true" t="shared" si="44" ref="J54:O54">J53*26.47</f>
        <v>5194.7375</v>
      </c>
      <c r="K54" s="35">
        <f t="shared" si="44"/>
        <v>5194.7375</v>
      </c>
      <c r="L54" s="35">
        <f t="shared" si="44"/>
        <v>5194.7375</v>
      </c>
      <c r="M54" s="35">
        <f t="shared" si="44"/>
        <v>5194.7375</v>
      </c>
      <c r="N54" s="35">
        <f t="shared" si="44"/>
        <v>5194.7375</v>
      </c>
      <c r="O54" s="35">
        <f t="shared" si="44"/>
        <v>5194.7375</v>
      </c>
    </row>
    <row r="55" spans="1:15" s="4" customFormat="1" ht="27" customHeight="1">
      <c r="A55" s="58" t="s">
        <v>45</v>
      </c>
      <c r="B55" s="29" t="s">
        <v>7</v>
      </c>
      <c r="C55" s="34">
        <f t="shared" si="0"/>
        <v>1800</v>
      </c>
      <c r="D55" s="35">
        <v>150</v>
      </c>
      <c r="E55" s="35">
        <v>150</v>
      </c>
      <c r="F55" s="35">
        <v>150</v>
      </c>
      <c r="G55" s="35">
        <v>150</v>
      </c>
      <c r="H55" s="35">
        <v>150</v>
      </c>
      <c r="I55" s="35">
        <v>150</v>
      </c>
      <c r="J55" s="35">
        <v>150</v>
      </c>
      <c r="K55" s="35">
        <v>150</v>
      </c>
      <c r="L55" s="35">
        <v>150</v>
      </c>
      <c r="M55" s="35">
        <v>150</v>
      </c>
      <c r="N55" s="35">
        <v>150</v>
      </c>
      <c r="O55" s="35">
        <v>150</v>
      </c>
    </row>
    <row r="56" spans="1:15" s="4" customFormat="1" ht="19.5" customHeight="1">
      <c r="A56" s="59"/>
      <c r="B56" s="29" t="s">
        <v>19</v>
      </c>
      <c r="C56" s="34">
        <f t="shared" si="0"/>
        <v>47151</v>
      </c>
      <c r="D56" s="35">
        <f aca="true" t="shared" si="45" ref="D56:I56">D55*25.92</f>
        <v>3888.0000000000005</v>
      </c>
      <c r="E56" s="35">
        <f t="shared" si="45"/>
        <v>3888.0000000000005</v>
      </c>
      <c r="F56" s="35">
        <f t="shared" si="45"/>
        <v>3888.0000000000005</v>
      </c>
      <c r="G56" s="35">
        <f t="shared" si="45"/>
        <v>3888.0000000000005</v>
      </c>
      <c r="H56" s="35">
        <f t="shared" si="45"/>
        <v>3888.0000000000005</v>
      </c>
      <c r="I56" s="35">
        <f t="shared" si="45"/>
        <v>3888.0000000000005</v>
      </c>
      <c r="J56" s="35">
        <f aca="true" t="shared" si="46" ref="J56:O56">J55*26.47</f>
        <v>3970.5</v>
      </c>
      <c r="K56" s="35">
        <f t="shared" si="46"/>
        <v>3970.5</v>
      </c>
      <c r="L56" s="35">
        <f t="shared" si="46"/>
        <v>3970.5</v>
      </c>
      <c r="M56" s="35">
        <f t="shared" si="46"/>
        <v>3970.5</v>
      </c>
      <c r="N56" s="35">
        <f t="shared" si="46"/>
        <v>3970.5</v>
      </c>
      <c r="O56" s="35">
        <f t="shared" si="46"/>
        <v>3970.5</v>
      </c>
    </row>
    <row r="57" spans="1:15" s="4" customFormat="1" ht="23.25" customHeight="1">
      <c r="A57" s="58" t="s">
        <v>46</v>
      </c>
      <c r="B57" s="11" t="s">
        <v>7</v>
      </c>
      <c r="C57" s="34">
        <f t="shared" si="0"/>
        <v>750</v>
      </c>
      <c r="D57" s="35">
        <v>62.5</v>
      </c>
      <c r="E57" s="35">
        <v>62.5</v>
      </c>
      <c r="F57" s="35">
        <v>62.5</v>
      </c>
      <c r="G57" s="35">
        <v>62.5</v>
      </c>
      <c r="H57" s="35">
        <v>62.5</v>
      </c>
      <c r="I57" s="35">
        <v>62.5</v>
      </c>
      <c r="J57" s="35">
        <v>62.5</v>
      </c>
      <c r="K57" s="35">
        <v>62.5</v>
      </c>
      <c r="L57" s="35">
        <v>62.5</v>
      </c>
      <c r="M57" s="35">
        <v>62.5</v>
      </c>
      <c r="N57" s="35">
        <v>62.5</v>
      </c>
      <c r="O57" s="35">
        <v>62.5</v>
      </c>
    </row>
    <row r="58" spans="1:15" s="4" customFormat="1" ht="24" customHeight="1">
      <c r="A58" s="59"/>
      <c r="B58" s="11" t="s">
        <v>18</v>
      </c>
      <c r="C58" s="34">
        <f>D58+E58+F58+G58+H58+I58+J58+K58+L58+M58+N58+O58</f>
        <v>19646.25</v>
      </c>
      <c r="D58" s="35">
        <f aca="true" t="shared" si="47" ref="D58:I58">D57*25.92</f>
        <v>1620</v>
      </c>
      <c r="E58" s="35">
        <f t="shared" si="47"/>
        <v>1620</v>
      </c>
      <c r="F58" s="35">
        <f t="shared" si="47"/>
        <v>1620</v>
      </c>
      <c r="G58" s="35">
        <f t="shared" si="47"/>
        <v>1620</v>
      </c>
      <c r="H58" s="35">
        <f t="shared" si="47"/>
        <v>1620</v>
      </c>
      <c r="I58" s="35">
        <f t="shared" si="47"/>
        <v>1620</v>
      </c>
      <c r="J58" s="35">
        <f aca="true" t="shared" si="48" ref="J58:O58">J57*26.47</f>
        <v>1654.375</v>
      </c>
      <c r="K58" s="35">
        <f t="shared" si="48"/>
        <v>1654.375</v>
      </c>
      <c r="L58" s="35">
        <f t="shared" si="48"/>
        <v>1654.375</v>
      </c>
      <c r="M58" s="35">
        <f t="shared" si="48"/>
        <v>1654.375</v>
      </c>
      <c r="N58" s="35">
        <f t="shared" si="48"/>
        <v>1654.375</v>
      </c>
      <c r="O58" s="35">
        <f t="shared" si="48"/>
        <v>1654.375</v>
      </c>
    </row>
    <row r="59" spans="1:15" s="4" customFormat="1" ht="13.5" customHeight="1">
      <c r="A59" s="58" t="s">
        <v>47</v>
      </c>
      <c r="B59" s="3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</row>
    <row r="60" spans="1:15" s="5" customFormat="1" ht="17.25" customHeight="1">
      <c r="A60" s="62"/>
      <c r="B60" s="11" t="s">
        <v>7</v>
      </c>
      <c r="C60" s="34">
        <f t="shared" si="0"/>
        <v>650.04</v>
      </c>
      <c r="D60" s="35">
        <v>54.17</v>
      </c>
      <c r="E60" s="35">
        <v>54.17</v>
      </c>
      <c r="F60" s="35">
        <v>54.17</v>
      </c>
      <c r="G60" s="35">
        <v>54.17</v>
      </c>
      <c r="H60" s="35">
        <v>54.17</v>
      </c>
      <c r="I60" s="35">
        <v>54.17</v>
      </c>
      <c r="J60" s="35">
        <v>54.17</v>
      </c>
      <c r="K60" s="35">
        <v>54.17</v>
      </c>
      <c r="L60" s="35">
        <v>54.17</v>
      </c>
      <c r="M60" s="35">
        <v>54.17</v>
      </c>
      <c r="N60" s="35">
        <v>54.17</v>
      </c>
      <c r="O60" s="35">
        <v>54.17</v>
      </c>
    </row>
    <row r="61" spans="1:15" s="5" customFormat="1" ht="15.75" customHeight="1">
      <c r="A61" s="59"/>
      <c r="B61" s="11" t="s">
        <v>18</v>
      </c>
      <c r="C61" s="34">
        <f t="shared" si="0"/>
        <v>20642.020200000003</v>
      </c>
      <c r="D61" s="35">
        <f aca="true" t="shared" si="49" ref="D61:I61">D60*30.83</f>
        <v>1670.0611</v>
      </c>
      <c r="E61" s="35">
        <f t="shared" si="49"/>
        <v>1670.0611</v>
      </c>
      <c r="F61" s="35">
        <f t="shared" si="49"/>
        <v>1670.0611</v>
      </c>
      <c r="G61" s="35">
        <f t="shared" si="49"/>
        <v>1670.0611</v>
      </c>
      <c r="H61" s="35">
        <f t="shared" si="49"/>
        <v>1670.0611</v>
      </c>
      <c r="I61" s="35">
        <f t="shared" si="49"/>
        <v>1670.0611</v>
      </c>
      <c r="J61" s="35">
        <f aca="true" t="shared" si="50" ref="J61:O61">J60*32.68</f>
        <v>1770.2756</v>
      </c>
      <c r="K61" s="35">
        <f t="shared" si="50"/>
        <v>1770.2756</v>
      </c>
      <c r="L61" s="35">
        <f t="shared" si="50"/>
        <v>1770.2756</v>
      </c>
      <c r="M61" s="35">
        <f t="shared" si="50"/>
        <v>1770.2756</v>
      </c>
      <c r="N61" s="35">
        <f t="shared" si="50"/>
        <v>1770.2756</v>
      </c>
      <c r="O61" s="35">
        <f t="shared" si="50"/>
        <v>1770.2756</v>
      </c>
    </row>
    <row r="62" spans="1:15" s="71" customFormat="1" ht="26.25" customHeight="1">
      <c r="A62" s="69" t="s">
        <v>52</v>
      </c>
      <c r="B62" s="70" t="s">
        <v>17</v>
      </c>
      <c r="C62" s="34">
        <f t="shared" si="0"/>
        <v>137.4</v>
      </c>
      <c r="D62" s="35">
        <v>11.45</v>
      </c>
      <c r="E62" s="35">
        <v>11.45</v>
      </c>
      <c r="F62" s="35">
        <v>11.45</v>
      </c>
      <c r="G62" s="35">
        <v>11.45</v>
      </c>
      <c r="H62" s="35">
        <v>11.45</v>
      </c>
      <c r="I62" s="35">
        <v>11.45</v>
      </c>
      <c r="J62" s="35">
        <v>11.45</v>
      </c>
      <c r="K62" s="35">
        <v>11.45</v>
      </c>
      <c r="L62" s="35">
        <v>11.45</v>
      </c>
      <c r="M62" s="35">
        <v>11.45</v>
      </c>
      <c r="N62" s="35">
        <v>11.45</v>
      </c>
      <c r="O62" s="35">
        <v>11.45</v>
      </c>
    </row>
    <row r="63" spans="1:15" s="71" customFormat="1" ht="13.5" customHeight="1">
      <c r="A63" s="72"/>
      <c r="B63" s="70" t="s">
        <v>19</v>
      </c>
      <c r="C63" s="34">
        <f t="shared" si="0"/>
        <v>3026.922</v>
      </c>
      <c r="D63" s="35">
        <f aca="true" t="shared" si="51" ref="D63:I63">D62*21.39</f>
        <v>244.91549999999998</v>
      </c>
      <c r="E63" s="35">
        <f t="shared" si="51"/>
        <v>244.91549999999998</v>
      </c>
      <c r="F63" s="35">
        <f t="shared" si="51"/>
        <v>244.91549999999998</v>
      </c>
      <c r="G63" s="35">
        <f t="shared" si="51"/>
        <v>244.91549999999998</v>
      </c>
      <c r="H63" s="35">
        <f t="shared" si="51"/>
        <v>244.91549999999998</v>
      </c>
      <c r="I63" s="35">
        <f t="shared" si="51"/>
        <v>244.91549999999998</v>
      </c>
      <c r="J63" s="35">
        <f aca="true" t="shared" si="52" ref="J63:O63">J62*22.67</f>
        <v>259.5715</v>
      </c>
      <c r="K63" s="35">
        <f t="shared" si="52"/>
        <v>259.5715</v>
      </c>
      <c r="L63" s="35">
        <f t="shared" si="52"/>
        <v>259.5715</v>
      </c>
      <c r="M63" s="35">
        <f t="shared" si="52"/>
        <v>259.5715</v>
      </c>
      <c r="N63" s="35">
        <f t="shared" si="52"/>
        <v>259.5715</v>
      </c>
      <c r="O63" s="35">
        <f t="shared" si="52"/>
        <v>259.5715</v>
      </c>
    </row>
    <row r="64" spans="1:15" s="5" customFormat="1" ht="12.75">
      <c r="A64" s="49" t="s">
        <v>48</v>
      </c>
      <c r="B64" s="11" t="s">
        <v>7</v>
      </c>
      <c r="C64" s="34">
        <f>D64+E64+F64+G64+H64+I64+J64+K64+L64+M64+N64+O64</f>
        <v>503.0999999999999</v>
      </c>
      <c r="D64" s="35">
        <v>42.9</v>
      </c>
      <c r="E64" s="35">
        <v>39</v>
      </c>
      <c r="F64" s="35">
        <v>42.9</v>
      </c>
      <c r="G64" s="35">
        <v>40.95</v>
      </c>
      <c r="H64" s="35">
        <v>42.9</v>
      </c>
      <c r="I64" s="35">
        <v>40.95</v>
      </c>
      <c r="J64" s="35">
        <v>42.9</v>
      </c>
      <c r="K64" s="35">
        <v>42.9</v>
      </c>
      <c r="L64" s="35">
        <v>40.95</v>
      </c>
      <c r="M64" s="35">
        <v>42.9</v>
      </c>
      <c r="N64" s="35">
        <v>40.95</v>
      </c>
      <c r="O64" s="35">
        <v>42.9</v>
      </c>
    </row>
    <row r="65" spans="1:15" s="5" customFormat="1" ht="24.75" customHeight="1">
      <c r="A65" s="50"/>
      <c r="B65" s="11" t="s">
        <v>19</v>
      </c>
      <c r="C65" s="34">
        <f>D65+E65+F65+G65+H65+I65+J65+K65+L65+M65+N65+O65</f>
        <v>15979.548</v>
      </c>
      <c r="D65" s="35">
        <f aca="true" t="shared" si="53" ref="D65:I65">D64*30.83</f>
        <v>1322.607</v>
      </c>
      <c r="E65" s="35">
        <f t="shared" si="53"/>
        <v>1202.37</v>
      </c>
      <c r="F65" s="35">
        <f t="shared" si="53"/>
        <v>1322.607</v>
      </c>
      <c r="G65" s="35">
        <f t="shared" si="53"/>
        <v>1262.4885</v>
      </c>
      <c r="H65" s="35">
        <f t="shared" si="53"/>
        <v>1322.607</v>
      </c>
      <c r="I65" s="35">
        <f t="shared" si="53"/>
        <v>1262.4885</v>
      </c>
      <c r="J65" s="35">
        <f aca="true" t="shared" si="54" ref="J65:O65">J64*32.68</f>
        <v>1401.972</v>
      </c>
      <c r="K65" s="35">
        <f t="shared" si="54"/>
        <v>1401.972</v>
      </c>
      <c r="L65" s="35">
        <f t="shared" si="54"/>
        <v>1338.246</v>
      </c>
      <c r="M65" s="35">
        <f t="shared" si="54"/>
        <v>1401.972</v>
      </c>
      <c r="N65" s="35">
        <f t="shared" si="54"/>
        <v>1338.246</v>
      </c>
      <c r="O65" s="35">
        <f t="shared" si="54"/>
        <v>1401.972</v>
      </c>
    </row>
    <row r="66" spans="1:15" s="15" customFormat="1" ht="12.75">
      <c r="A66" s="51" t="s">
        <v>10</v>
      </c>
      <c r="B66" s="12" t="s">
        <v>7</v>
      </c>
      <c r="C66" s="34">
        <f>SUM(C45,C47,C49,C51,C53,C55,C57,C60,C62,C64)</f>
        <v>10922.580000000002</v>
      </c>
      <c r="D66" s="37">
        <f>D45+D47+D49+D51+D53+D55+D57+D60+D62+D64</f>
        <v>911.19</v>
      </c>
      <c r="E66" s="37">
        <f aca="true" t="shared" si="55" ref="E66:O66">E45+E47+E49+E51+E53+E55+E57+E60+E62+E64</f>
        <v>907.2800000000001</v>
      </c>
      <c r="F66" s="37">
        <f t="shared" si="55"/>
        <v>911.21</v>
      </c>
      <c r="G66" s="37">
        <f t="shared" si="55"/>
        <v>909.2200000000001</v>
      </c>
      <c r="H66" s="37">
        <f t="shared" si="55"/>
        <v>911.19</v>
      </c>
      <c r="I66" s="37">
        <f t="shared" si="55"/>
        <v>909.2500000000001</v>
      </c>
      <c r="J66" s="37">
        <f t="shared" si="55"/>
        <v>911.19</v>
      </c>
      <c r="K66" s="37">
        <f t="shared" si="55"/>
        <v>911.1700000000001</v>
      </c>
      <c r="L66" s="37">
        <f t="shared" si="55"/>
        <v>909.2600000000001</v>
      </c>
      <c r="M66" s="37">
        <f t="shared" si="55"/>
        <v>911.19</v>
      </c>
      <c r="N66" s="37">
        <f t="shared" si="55"/>
        <v>909.2300000000001</v>
      </c>
      <c r="O66" s="37">
        <f t="shared" si="55"/>
        <v>911.2</v>
      </c>
    </row>
    <row r="67" spans="1:15" s="15" customFormat="1" ht="12.75">
      <c r="A67" s="52"/>
      <c r="B67" s="12" t="s">
        <v>18</v>
      </c>
      <c r="C67" s="34">
        <f>SUM(C46,C48,C50,C52,C54,C56,C58,C61,C63,C65)</f>
        <v>294132.928</v>
      </c>
      <c r="D67" s="37">
        <f>D46+D48+D50+D52+D54+D56+D58+D61+D63+D65</f>
        <v>24077.561199999996</v>
      </c>
      <c r="E67" s="37">
        <f aca="true" t="shared" si="56" ref="E67:O67">E46+E48+E50+E52+E54+E56+E58+E61+E63+E65</f>
        <v>23957.063799999996</v>
      </c>
      <c r="F67" s="37">
        <f t="shared" si="56"/>
        <v>24078.079599999997</v>
      </c>
      <c r="G67" s="37">
        <f t="shared" si="56"/>
        <v>24016.921899999998</v>
      </c>
      <c r="H67" s="37">
        <f t="shared" si="56"/>
        <v>24077.561199999996</v>
      </c>
      <c r="I67" s="37">
        <f t="shared" si="56"/>
        <v>24017.700699999998</v>
      </c>
      <c r="J67" s="37">
        <f t="shared" si="56"/>
        <v>25005.9228</v>
      </c>
      <c r="K67" s="37">
        <f t="shared" si="56"/>
        <v>25005.370800000004</v>
      </c>
      <c r="L67" s="37">
        <f t="shared" si="56"/>
        <v>24942.726199999997</v>
      </c>
      <c r="M67" s="38">
        <f t="shared" si="56"/>
        <v>25005.9228</v>
      </c>
      <c r="N67" s="38">
        <f t="shared" si="56"/>
        <v>24941.9208</v>
      </c>
      <c r="O67" s="38">
        <f t="shared" si="56"/>
        <v>25006.1762</v>
      </c>
    </row>
    <row r="68" spans="1:15" s="4" customFormat="1" ht="12.75">
      <c r="A68" s="49" t="s">
        <v>49</v>
      </c>
      <c r="B68" s="11" t="s">
        <v>7</v>
      </c>
      <c r="C68" s="34">
        <f t="shared" si="0"/>
        <v>3.599999999999999</v>
      </c>
      <c r="D68" s="35">
        <v>0.3</v>
      </c>
      <c r="E68" s="35">
        <v>0.3</v>
      </c>
      <c r="F68" s="35">
        <v>0.3</v>
      </c>
      <c r="G68" s="35">
        <v>0.3</v>
      </c>
      <c r="H68" s="35">
        <v>0.3</v>
      </c>
      <c r="I68" s="35">
        <v>0.3</v>
      </c>
      <c r="J68" s="35">
        <v>0.3</v>
      </c>
      <c r="K68" s="35">
        <v>0.3</v>
      </c>
      <c r="L68" s="35">
        <v>0.3</v>
      </c>
      <c r="M68" s="35">
        <v>0.3</v>
      </c>
      <c r="N68" s="35">
        <v>0.3</v>
      </c>
      <c r="O68" s="35">
        <v>0.3</v>
      </c>
    </row>
    <row r="69" spans="1:15" s="4" customFormat="1" ht="36.75" customHeight="1">
      <c r="A69" s="50"/>
      <c r="B69" s="11" t="s">
        <v>18</v>
      </c>
      <c r="C69" s="34">
        <f t="shared" si="0"/>
        <v>94.302</v>
      </c>
      <c r="D69" s="35">
        <f aca="true" t="shared" si="57" ref="D69:I69">D68*25.92</f>
        <v>7.776</v>
      </c>
      <c r="E69" s="35">
        <f t="shared" si="57"/>
        <v>7.776</v>
      </c>
      <c r="F69" s="35">
        <f t="shared" si="57"/>
        <v>7.776</v>
      </c>
      <c r="G69" s="35">
        <f t="shared" si="57"/>
        <v>7.776</v>
      </c>
      <c r="H69" s="35">
        <f t="shared" si="57"/>
        <v>7.776</v>
      </c>
      <c r="I69" s="35">
        <f t="shared" si="57"/>
        <v>7.776</v>
      </c>
      <c r="J69" s="35">
        <f aca="true" t="shared" si="58" ref="J69:O69">J68*26.47</f>
        <v>7.940999999999999</v>
      </c>
      <c r="K69" s="35">
        <f t="shared" si="58"/>
        <v>7.940999999999999</v>
      </c>
      <c r="L69" s="35">
        <f t="shared" si="58"/>
        <v>7.940999999999999</v>
      </c>
      <c r="M69" s="35">
        <f t="shared" si="58"/>
        <v>7.940999999999999</v>
      </c>
      <c r="N69" s="35">
        <f t="shared" si="58"/>
        <v>7.940999999999999</v>
      </c>
      <c r="O69" s="35">
        <f t="shared" si="58"/>
        <v>7.940999999999999</v>
      </c>
    </row>
    <row r="70" spans="1:15" s="4" customFormat="1" ht="26.25" customHeight="1">
      <c r="A70" s="49" t="s">
        <v>50</v>
      </c>
      <c r="B70" s="11" t="s">
        <v>7</v>
      </c>
      <c r="C70" s="34">
        <f t="shared" si="0"/>
        <v>169.80000000000004</v>
      </c>
      <c r="D70" s="35">
        <v>14.15</v>
      </c>
      <c r="E70" s="35">
        <v>14.15</v>
      </c>
      <c r="F70" s="35">
        <v>14.15</v>
      </c>
      <c r="G70" s="35">
        <v>14.15</v>
      </c>
      <c r="H70" s="35">
        <v>14.15</v>
      </c>
      <c r="I70" s="35">
        <v>14.15</v>
      </c>
      <c r="J70" s="35">
        <v>14.15</v>
      </c>
      <c r="K70" s="35">
        <v>14.15</v>
      </c>
      <c r="L70" s="35">
        <v>14.15</v>
      </c>
      <c r="M70" s="35">
        <v>14.15</v>
      </c>
      <c r="N70" s="35">
        <v>14.15</v>
      </c>
      <c r="O70" s="35">
        <v>14.15</v>
      </c>
    </row>
    <row r="71" spans="1:15" s="4" customFormat="1" ht="22.5" customHeight="1">
      <c r="A71" s="50"/>
      <c r="B71" s="11" t="s">
        <v>5</v>
      </c>
      <c r="C71" s="34">
        <f t="shared" si="0"/>
        <v>4447.910999999999</v>
      </c>
      <c r="D71" s="35">
        <f aca="true" t="shared" si="59" ref="D71:I71">D70*25.92</f>
        <v>366.76800000000003</v>
      </c>
      <c r="E71" s="35">
        <f t="shared" si="59"/>
        <v>366.76800000000003</v>
      </c>
      <c r="F71" s="35">
        <f t="shared" si="59"/>
        <v>366.76800000000003</v>
      </c>
      <c r="G71" s="35">
        <f t="shared" si="59"/>
        <v>366.76800000000003</v>
      </c>
      <c r="H71" s="35">
        <f t="shared" si="59"/>
        <v>366.76800000000003</v>
      </c>
      <c r="I71" s="35">
        <f t="shared" si="59"/>
        <v>366.76800000000003</v>
      </c>
      <c r="J71" s="35">
        <f aca="true" t="shared" si="60" ref="J71:O71">J70*26.47</f>
        <v>374.5505</v>
      </c>
      <c r="K71" s="35">
        <f t="shared" si="60"/>
        <v>374.5505</v>
      </c>
      <c r="L71" s="35">
        <f t="shared" si="60"/>
        <v>374.5505</v>
      </c>
      <c r="M71" s="35">
        <f t="shared" si="60"/>
        <v>374.5505</v>
      </c>
      <c r="N71" s="35">
        <f t="shared" si="60"/>
        <v>374.5505</v>
      </c>
      <c r="O71" s="35">
        <f t="shared" si="60"/>
        <v>374.5505</v>
      </c>
    </row>
    <row r="72" spans="1:15" s="15" customFormat="1" ht="31.5" customHeight="1">
      <c r="A72" s="51" t="s">
        <v>11</v>
      </c>
      <c r="B72" s="12" t="s">
        <v>7</v>
      </c>
      <c r="C72" s="34">
        <f aca="true" t="shared" si="61" ref="C72:O72">C43+C66+C68+C70</f>
        <v>18395.37</v>
      </c>
      <c r="D72" s="37">
        <f t="shared" si="61"/>
        <v>1533.93</v>
      </c>
      <c r="E72" s="37">
        <f t="shared" si="61"/>
        <v>1530</v>
      </c>
      <c r="F72" s="37">
        <f t="shared" si="61"/>
        <v>1533.9399999999998</v>
      </c>
      <c r="G72" s="37">
        <f t="shared" si="61"/>
        <v>1531.9600000000003</v>
      </c>
      <c r="H72" s="37">
        <f t="shared" si="61"/>
        <v>1533.9199999999998</v>
      </c>
      <c r="I72" s="37">
        <f t="shared" si="61"/>
        <v>1531.97</v>
      </c>
      <c r="J72" s="37">
        <f t="shared" si="61"/>
        <v>1533.9399999999998</v>
      </c>
      <c r="K72" s="37">
        <f t="shared" si="61"/>
        <v>1533.91</v>
      </c>
      <c r="L72" s="37">
        <f t="shared" si="61"/>
        <v>1531.99</v>
      </c>
      <c r="M72" s="37">
        <f t="shared" si="61"/>
        <v>1533.9199999999998</v>
      </c>
      <c r="N72" s="37">
        <f t="shared" si="61"/>
        <v>1531.96</v>
      </c>
      <c r="O72" s="37">
        <f t="shared" si="61"/>
        <v>1533.93</v>
      </c>
    </row>
    <row r="73" spans="1:15" s="15" customFormat="1" ht="23.25" customHeight="1">
      <c r="A73" s="52"/>
      <c r="B73" s="12" t="s">
        <v>18</v>
      </c>
      <c r="C73" s="34">
        <f aca="true" t="shared" si="62" ref="C73:O73">C44+C67+C69+C71</f>
        <v>496684.7467</v>
      </c>
      <c r="D73" s="37">
        <f t="shared" si="62"/>
        <v>40631.84169999999</v>
      </c>
      <c r="E73" s="38">
        <f t="shared" si="62"/>
        <v>40510.871199999994</v>
      </c>
      <c r="F73" s="38">
        <f t="shared" si="62"/>
        <v>40632.19529999999</v>
      </c>
      <c r="G73" s="38">
        <f t="shared" si="62"/>
        <v>40571.25009999999</v>
      </c>
      <c r="H73" s="38">
        <f t="shared" si="62"/>
        <v>40631.58249999999</v>
      </c>
      <c r="I73" s="38">
        <f t="shared" si="62"/>
        <v>40571.60249999999</v>
      </c>
      <c r="J73" s="38">
        <f t="shared" si="62"/>
        <v>42210.8702</v>
      </c>
      <c r="K73" s="38">
        <f t="shared" si="62"/>
        <v>42210.052</v>
      </c>
      <c r="L73" s="38">
        <f t="shared" si="62"/>
        <v>42147.182199999996</v>
      </c>
      <c r="M73" s="38">
        <f t="shared" si="62"/>
        <v>42210.2787</v>
      </c>
      <c r="N73" s="38">
        <f t="shared" si="62"/>
        <v>42146.37679999999</v>
      </c>
      <c r="O73" s="38">
        <f t="shared" si="62"/>
        <v>42210.6435</v>
      </c>
    </row>
    <row r="74" spans="1:15" s="15" customFormat="1" ht="12.75">
      <c r="A74" s="60" t="s">
        <v>51</v>
      </c>
      <c r="B74" s="12" t="s">
        <v>7</v>
      </c>
      <c r="C74" s="34">
        <f>C11+C13+C15+C72</f>
        <v>19143.37</v>
      </c>
      <c r="D74" s="34">
        <f aca="true" t="shared" si="63" ref="D74:O74">D11+D13+D15+D72</f>
        <v>1596.93</v>
      </c>
      <c r="E74" s="34">
        <f t="shared" si="63"/>
        <v>1592</v>
      </c>
      <c r="F74" s="34">
        <f t="shared" si="63"/>
        <v>1596.9399999999998</v>
      </c>
      <c r="G74" s="34">
        <f t="shared" si="63"/>
        <v>1595.9600000000003</v>
      </c>
      <c r="H74" s="34">
        <f t="shared" si="63"/>
        <v>1595.9199999999998</v>
      </c>
      <c r="I74" s="34">
        <f t="shared" si="63"/>
        <v>1592.97</v>
      </c>
      <c r="J74" s="34">
        <f t="shared" si="63"/>
        <v>1594.9399999999998</v>
      </c>
      <c r="K74" s="34">
        <f t="shared" si="63"/>
        <v>1594.91</v>
      </c>
      <c r="L74" s="34">
        <f t="shared" si="63"/>
        <v>1594.99</v>
      </c>
      <c r="M74" s="34">
        <f t="shared" si="63"/>
        <v>1596.9199999999998</v>
      </c>
      <c r="N74" s="34">
        <f t="shared" si="63"/>
        <v>1593.96</v>
      </c>
      <c r="O74" s="34">
        <f t="shared" si="63"/>
        <v>1596.93</v>
      </c>
    </row>
    <row r="75" spans="1:15" s="15" customFormat="1" ht="21.75" customHeight="1">
      <c r="A75" s="60"/>
      <c r="B75" s="12" t="s">
        <v>19</v>
      </c>
      <c r="C75" s="34">
        <f>C12+C14+C16+C73</f>
        <v>516290.6767</v>
      </c>
      <c r="D75" s="34">
        <f aca="true" t="shared" si="64" ref="D75:O75">D12+D14+D16+D73</f>
        <v>42265.04169999999</v>
      </c>
      <c r="E75" s="34">
        <f t="shared" si="64"/>
        <v>42118.15119999999</v>
      </c>
      <c r="F75" s="34">
        <f t="shared" si="64"/>
        <v>42265.39529999999</v>
      </c>
      <c r="G75" s="34">
        <f t="shared" si="64"/>
        <v>42230.37009999999</v>
      </c>
      <c r="H75" s="34">
        <f t="shared" si="64"/>
        <v>42238.86249999999</v>
      </c>
      <c r="I75" s="34">
        <f t="shared" si="64"/>
        <v>42152.84249999999</v>
      </c>
      <c r="J75" s="34">
        <f t="shared" si="64"/>
        <v>43826.6702</v>
      </c>
      <c r="K75" s="34">
        <f t="shared" si="64"/>
        <v>43825.852000000006</v>
      </c>
      <c r="L75" s="34">
        <f t="shared" si="64"/>
        <v>43817.0522</v>
      </c>
      <c r="M75" s="34">
        <f t="shared" si="64"/>
        <v>43880.148700000005</v>
      </c>
      <c r="N75" s="34">
        <f t="shared" si="64"/>
        <v>43789.77679999999</v>
      </c>
      <c r="O75" s="34">
        <f t="shared" si="64"/>
        <v>43880.5135</v>
      </c>
    </row>
    <row r="76" spans="1:15" ht="15.75">
      <c r="A76" s="61"/>
      <c r="B76" s="13"/>
      <c r="C76" s="1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75">
      <c r="A77" s="54"/>
      <c r="B77" s="13"/>
      <c r="C77" s="1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.75">
      <c r="A78" s="54"/>
      <c r="B78" s="13"/>
      <c r="C78" s="1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5.75">
      <c r="A79" s="54"/>
      <c r="B79" s="13"/>
      <c r="C79" s="1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.75">
      <c r="A80" s="54"/>
      <c r="B80" s="13"/>
      <c r="C80" s="1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5.75">
      <c r="A81" s="54"/>
      <c r="B81" s="13"/>
      <c r="C81" s="1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.75">
      <c r="A82" s="54"/>
      <c r="B82" s="13"/>
      <c r="C82" s="1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5.75">
      <c r="A83" s="54"/>
      <c r="B83" s="13"/>
      <c r="C83" s="1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5.75">
      <c r="A84" s="54"/>
      <c r="B84" s="13"/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5.75">
      <c r="A85" s="54"/>
      <c r="B85" s="13"/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5.75">
      <c r="A86" s="54"/>
      <c r="B86" s="13"/>
      <c r="C86" s="1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.75">
      <c r="A87" s="54"/>
      <c r="B87" s="13"/>
      <c r="C87" s="1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.75">
      <c r="A88" s="54"/>
      <c r="B88" s="13"/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5.75">
      <c r="A89" s="54"/>
      <c r="B89" s="13"/>
      <c r="C89" s="1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.75">
      <c r="A90" s="54"/>
      <c r="B90" s="13"/>
      <c r="C90" s="1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.75">
      <c r="A91" s="54"/>
      <c r="B91" s="13"/>
      <c r="C91" s="1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.75">
      <c r="A92" s="54"/>
      <c r="B92" s="13"/>
      <c r="C92" s="19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.75">
      <c r="A93" s="54"/>
      <c r="B93" s="13"/>
      <c r="C93" s="1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ht="15.75">
      <c r="A94" s="54"/>
    </row>
    <row r="95" ht="15.75">
      <c r="A95" s="55"/>
    </row>
    <row r="96" ht="15.75">
      <c r="A96" s="55"/>
    </row>
    <row r="97" ht="15.75">
      <c r="A97" s="55"/>
    </row>
    <row r="98" ht="15.75">
      <c r="A98" s="55"/>
    </row>
    <row r="99" ht="15.75">
      <c r="A99" s="55"/>
    </row>
    <row r="100" ht="15.75">
      <c r="A100" s="55"/>
    </row>
    <row r="101" ht="15.75">
      <c r="A101" s="55"/>
    </row>
    <row r="102" ht="15.75">
      <c r="A102" s="55"/>
    </row>
    <row r="103" ht="15.75">
      <c r="A103" s="55"/>
    </row>
    <row r="104" ht="15.75">
      <c r="A104" s="55"/>
    </row>
    <row r="105" ht="15.75">
      <c r="A105" s="55"/>
    </row>
    <row r="106" ht="15.75">
      <c r="A106" s="55"/>
    </row>
    <row r="107" ht="15.75">
      <c r="A107" s="55"/>
    </row>
    <row r="108" ht="15.75">
      <c r="A108" s="55"/>
    </row>
    <row r="109" ht="15.75">
      <c r="A109" s="55"/>
    </row>
    <row r="110" ht="15.75">
      <c r="A110" s="55"/>
    </row>
    <row r="111" ht="15.75">
      <c r="A111" s="55"/>
    </row>
    <row r="112" ht="15.75">
      <c r="A112" s="55"/>
    </row>
    <row r="113" ht="15.75">
      <c r="A113" s="55"/>
    </row>
    <row r="114" ht="15.75">
      <c r="A114" s="55"/>
    </row>
    <row r="115" ht="15.75">
      <c r="A115" s="55"/>
    </row>
    <row r="116" ht="15.75">
      <c r="A116" s="55"/>
    </row>
    <row r="117" ht="15.75">
      <c r="A117" s="55"/>
    </row>
  </sheetData>
  <sheetProtection/>
  <mergeCells count="59">
    <mergeCell ref="A116:A117"/>
    <mergeCell ref="A13:A14"/>
    <mergeCell ref="A15:A16"/>
    <mergeCell ref="A17:A18"/>
    <mergeCell ref="A51:A52"/>
    <mergeCell ref="A112:A113"/>
    <mergeCell ref="A114:A115"/>
    <mergeCell ref="A108:A109"/>
    <mergeCell ref="A78:A79"/>
    <mergeCell ref="A80:A81"/>
    <mergeCell ref="A11:A12"/>
    <mergeCell ref="A92:A93"/>
    <mergeCell ref="A82:A83"/>
    <mergeCell ref="A90:A91"/>
    <mergeCell ref="A37:A38"/>
    <mergeCell ref="A33:A34"/>
    <mergeCell ref="A86:A87"/>
    <mergeCell ref="A21:A22"/>
    <mergeCell ref="A29:A30"/>
    <mergeCell ref="A31:A32"/>
    <mergeCell ref="A110:A111"/>
    <mergeCell ref="A96:A97"/>
    <mergeCell ref="A100:A101"/>
    <mergeCell ref="A98:A99"/>
    <mergeCell ref="A102:A103"/>
    <mergeCell ref="A88:A89"/>
    <mergeCell ref="A76:A77"/>
    <mergeCell ref="A41:A42"/>
    <mergeCell ref="A59:A61"/>
    <mergeCell ref="A57:A58"/>
    <mergeCell ref="A72:A73"/>
    <mergeCell ref="A68:A69"/>
    <mergeCell ref="A70:A71"/>
    <mergeCell ref="A64:A65"/>
    <mergeCell ref="A94:A95"/>
    <mergeCell ref="A104:A105"/>
    <mergeCell ref="A106:A107"/>
    <mergeCell ref="A45:A46"/>
    <mergeCell ref="A47:A48"/>
    <mergeCell ref="A55:A56"/>
    <mergeCell ref="A49:A50"/>
    <mergeCell ref="A84:A85"/>
    <mergeCell ref="A74:A75"/>
    <mergeCell ref="A66:A67"/>
    <mergeCell ref="C3:O3"/>
    <mergeCell ref="K1:S1"/>
    <mergeCell ref="A39:A40"/>
    <mergeCell ref="A43:A44"/>
    <mergeCell ref="A35:A36"/>
    <mergeCell ref="A2:S2"/>
    <mergeCell ref="A19:A20"/>
    <mergeCell ref="A25:A26"/>
    <mergeCell ref="A27:A28"/>
    <mergeCell ref="A23:A24"/>
    <mergeCell ref="C6:O6"/>
    <mergeCell ref="C7:P7"/>
    <mergeCell ref="D9:O9"/>
    <mergeCell ref="C4:P4"/>
    <mergeCell ref="C5:P5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Admin</cp:lastModifiedBy>
  <cp:lastPrinted>2014-09-08T04:12:14Z</cp:lastPrinted>
  <dcterms:created xsi:type="dcterms:W3CDTF">2008-06-30T21:40:19Z</dcterms:created>
  <dcterms:modified xsi:type="dcterms:W3CDTF">2014-09-08T22:24:21Z</dcterms:modified>
  <cp:category/>
  <cp:version/>
  <cp:contentType/>
  <cp:contentStatus/>
</cp:coreProperties>
</file>